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19\"/>
    </mc:Choice>
  </mc:AlternateContent>
  <xr:revisionPtr revIDLastSave="0" documentId="13_ncr:1_{5B98304D-0CF6-403E-9C93-BF5A1FA6CB70}" xr6:coauthVersionLast="36" xr6:coauthVersionMax="36" xr10:uidLastSave="{00000000-0000-0000-0000-000000000000}"/>
  <bookViews>
    <workbookView xWindow="120" yWindow="60" windowWidth="18912" windowHeight="11568" xr2:uid="{00000000-000D-0000-FFFF-FFFF00000000}"/>
  </bookViews>
  <sheets>
    <sheet name="marzo 2019" sheetId="1" r:id="rId1"/>
  </sheets>
  <externalReferences>
    <externalReference r:id="rId2"/>
    <externalReference r:id="rId3"/>
  </externalReferences>
  <definedNames>
    <definedName name="_xlnm.Print_Area" localSheetId="0">'marzo 2019'!$A$1:$D$66</definedName>
    <definedName name="Print_Area" localSheetId="0">'marzo 2019'!$B$1:$C$66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C58" i="1" l="1"/>
  <c r="C56" i="1" s="1"/>
  <c r="C49" i="1"/>
  <c r="C47" i="1" s="1"/>
  <c r="C44" i="1"/>
  <c r="C40" i="1" s="1"/>
  <c r="C38" i="1"/>
  <c r="C36" i="1" s="1"/>
  <c r="C35" i="1"/>
  <c r="C34" i="1"/>
  <c r="C33" i="1"/>
  <c r="C32" i="1"/>
  <c r="C31" i="1"/>
  <c r="C30" i="1"/>
  <c r="C29" i="1"/>
  <c r="C27" i="1"/>
  <c r="C26" i="1"/>
  <c r="C25" i="1"/>
  <c r="C23" i="1"/>
  <c r="C22" i="1"/>
  <c r="C20" i="1"/>
  <c r="C18" i="1"/>
  <c r="C15" i="1"/>
  <c r="C13" i="1"/>
  <c r="C11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<sst xmlns="http://schemas.openxmlformats.org/spreadsheetml/2006/main" count="60" uniqueCount="60">
  <si>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</si>
  <si>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</si>
  <si>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</si>
  <si>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</si>
  <si>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</si>
  <si>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</si>
  <si>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</si>
  <si>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</si>
  <si>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</si>
  <si>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</si>
  <si>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</si>
  <si>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</si>
  <si>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</si>
  <si>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</si>
  <si>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</si>
  <si>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</si>
  <si>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</si>
  <si>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</si>
  <si>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</si>
  <si>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</si>
  <si>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</si>
  <si>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</si>
  <si>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</si>
  <si>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</si>
  <si>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</si>
  <si>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</si>
  <si>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</si>
  <si>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</si>
  <si>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</si>
  <si>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</si>
  <si>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</si>
  <si>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</si>
  <si>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</si>
  <si>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</si>
  <si>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</si>
  <si>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</si>
  <si>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</si>
  <si>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</si>
  <si>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</si>
  <si>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</si>
  <si>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</si>
  <si>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</si>
  <si>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</si>
  <si>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</si>
  <si>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</si>
  <si>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</si>
  <si>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</si>
  <si>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</si>
  <si>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</si>
  <si>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</si>
  <si>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</si>
  <si>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</si>
  <si>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</si>
  <si>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</si>
  <si>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</si>
  <si>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</si>
  <si>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</si>
  <si>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</si>
  <si>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PPTO A MARZO      2019</t>
  </si>
  <si>
    <t>PRESUPUESTO DE EMASESA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</si>
</sst>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13">
          <cell r="G13">
            <v>21201326.010000002</v>
          </cell>
        </row>
        <row r="14">
          <cell r="G14">
            <v>10819221.810000001</v>
          </cell>
        </row>
        <row r="16">
          <cell r="G16">
            <v>604226.64</v>
          </cell>
        </row>
        <row r="19">
          <cell r="G19">
            <v>-525256.63</v>
          </cell>
        </row>
        <row r="20">
          <cell r="G20">
            <v>-543.95999999999992</v>
          </cell>
        </row>
        <row r="23">
          <cell r="G23">
            <v>732113.76</v>
          </cell>
        </row>
        <row r="24">
          <cell r="G24">
            <v>0</v>
          </cell>
        </row>
        <row r="27">
          <cell r="G27">
            <v>-10145203.59</v>
          </cell>
        </row>
        <row r="28">
          <cell r="G28">
            <v>-3084535.32</v>
          </cell>
        </row>
        <row r="29">
          <cell r="G29">
            <v>0</v>
          </cell>
        </row>
        <row r="32">
          <cell r="G32">
            <v>-10955930.25</v>
          </cell>
        </row>
        <row r="33">
          <cell r="G33">
            <v>-755212.06</v>
          </cell>
        </row>
        <row r="34">
          <cell r="G34">
            <v>-395314.98</v>
          </cell>
        </row>
        <row r="35">
          <cell r="G35">
            <v>-93962.77</v>
          </cell>
        </row>
        <row r="37">
          <cell r="G37">
            <v>-11105874.74</v>
          </cell>
        </row>
        <row r="39">
          <cell r="G39">
            <v>6878221.8499999996</v>
          </cell>
        </row>
        <row r="41">
          <cell r="G41">
            <v>0</v>
          </cell>
        </row>
        <row r="44">
          <cell r="G44">
            <v>67586.039999999994</v>
          </cell>
        </row>
        <row r="47">
          <cell r="G47">
            <v>18231.07</v>
          </cell>
        </row>
        <row r="50">
          <cell r="G50">
            <v>-271000.69</v>
          </cell>
        </row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5"/>
  <sheetViews>
    <sheetView tabSelected="1" view="pageBreakPreview" topLeftCell="A46" zoomScaleNormal="100" zoomScaleSheetLayoutView="100" workbookViewId="0">
      <selection activeCell="F53" sqref="F53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3.21875" customWidth="1"/>
    <col min="4" max="4" width="2.109375" customWidth="1"/>
  </cols>
  <sheetData>
    <row r="1" spans="2:4" ht="2.25" customHeight="1" x14ac:dyDescent="0.25"/>
    <row r="2" spans="2:4" ht="5.25" customHeight="1" x14ac:dyDescent="0.25"/>
    <row r="3" spans="2:4" ht="17.399999999999999" x14ac:dyDescent="0.25">
      <c r="B3" s="2" t="s">
        <v>59</v>
      </c>
    </row>
    <row r="4" spans="2:4" ht="7.5" customHeight="1" x14ac:dyDescent="0.3">
      <c r="B4" s="3"/>
    </row>
    <row r="5" spans="2:4" s="5" customFormat="1" ht="7.5" customHeight="1" x14ac:dyDescent="0.3">
      <c r="B5" s="4"/>
    </row>
    <row r="6" spans="2:4" s="7" customFormat="1" ht="15" x14ac:dyDescent="0.25">
      <c r="B6" s="6"/>
    </row>
    <row r="7" spans="2:4" s="8" customFormat="1" ht="15.75" customHeight="1" x14ac:dyDescent="0.25">
      <c r="B7" s="40" t="s">
        <v>0</v>
      </c>
    </row>
    <row r="8" spans="2:4" s="10" customFormat="1" ht="38.25" customHeight="1" x14ac:dyDescent="0.25">
      <c r="B8" s="41"/>
      <c r="C8" s="9" t="s">
        <v>58</v>
      </c>
    </row>
    <row r="9" spans="2:4" s="12" customFormat="1" x14ac:dyDescent="0.25">
      <c r="B9" s="11" t="s">
        <v>1</v>
      </c>
      <c r="C9" s="38"/>
      <c r="D9" s="39"/>
    </row>
    <row r="10" spans="2:4" s="12" customFormat="1" x14ac:dyDescent="0.25">
      <c r="B10" s="13" t="s">
        <v>2</v>
      </c>
      <c r="C10" s="14">
        <f>+C11+C12+C13</f>
        <v>32020547.82</v>
      </c>
    </row>
    <row r="11" spans="2:4" s="12" customFormat="1" x14ac:dyDescent="0.25">
      <c r="B11" s="16" t="s">
        <v>3</v>
      </c>
      <c r="C11" s="18">
        <f>+'[2]PYG-manual'!$G$13</f>
        <v>21201326.010000002</v>
      </c>
    </row>
    <row r="12" spans="2:4" s="12" customFormat="1" x14ac:dyDescent="0.25">
      <c r="B12" s="16" t="s">
        <v>4</v>
      </c>
      <c r="C12" s="18"/>
    </row>
    <row r="13" spans="2:4" s="12" customFormat="1" x14ac:dyDescent="0.25">
      <c r="B13" s="16" t="s">
        <v>5</v>
      </c>
      <c r="C13" s="18">
        <f>+'[2]PYG-manual'!$G$14</f>
        <v>10819221.810000001</v>
      </c>
    </row>
    <row r="14" spans="2:4" s="12" customFormat="1" ht="26.4" x14ac:dyDescent="0.25">
      <c r="B14" s="13" t="s">
        <v>6</v>
      </c>
      <c r="C14" s="15">
        <v>0</v>
      </c>
    </row>
    <row r="15" spans="2:4" s="12" customFormat="1" x14ac:dyDescent="0.25">
      <c r="B15" s="13" t="s">
        <v>7</v>
      </c>
      <c r="C15" s="15">
        <f>+'[2]PYG-manual'!$G$16</f>
        <v>604226.64</v>
      </c>
    </row>
    <row r="16" spans="2:4" s="12" customFormat="1" x14ac:dyDescent="0.25">
      <c r="B16" s="13" t="s">
        <v>8</v>
      </c>
      <c r="C16" s="19">
        <f>+C17+C18+C19+C20</f>
        <v>-525800.59</v>
      </c>
    </row>
    <row r="17" spans="2:3" s="12" customFormat="1" x14ac:dyDescent="0.25">
      <c r="B17" s="16" t="s">
        <v>9</v>
      </c>
      <c r="C17" s="18"/>
    </row>
    <row r="18" spans="2:3" s="12" customFormat="1" x14ac:dyDescent="0.25">
      <c r="B18" s="16" t="s">
        <v>10</v>
      </c>
      <c r="C18" s="18">
        <f>+'[2]PYG-manual'!$G$19</f>
        <v>-525256.63</v>
      </c>
    </row>
    <row r="19" spans="2:3" s="12" customFormat="1" x14ac:dyDescent="0.25">
      <c r="B19" s="16" t="s">
        <v>11</v>
      </c>
      <c r="C19" s="21"/>
    </row>
    <row r="20" spans="2:3" s="12" customFormat="1" x14ac:dyDescent="0.25">
      <c r="B20" s="22" t="s">
        <v>12</v>
      </c>
      <c r="C20" s="17">
        <f>+'[2]PYG-manual'!$G$20</f>
        <v>-543.95999999999992</v>
      </c>
    </row>
    <row r="21" spans="2:3" s="12" customFormat="1" x14ac:dyDescent="0.25">
      <c r="B21" s="13" t="s">
        <v>13</v>
      </c>
      <c r="C21" s="14">
        <f>+C22+C23</f>
        <v>732113.76</v>
      </c>
    </row>
    <row r="22" spans="2:3" s="12" customFormat="1" x14ac:dyDescent="0.25">
      <c r="B22" s="16" t="s">
        <v>14</v>
      </c>
      <c r="C22" s="18">
        <f>+'[2]PYG-manual'!$G$23</f>
        <v>732113.76</v>
      </c>
    </row>
    <row r="23" spans="2:3" s="12" customFormat="1" x14ac:dyDescent="0.25">
      <c r="B23" s="16" t="s">
        <v>15</v>
      </c>
      <c r="C23" s="18">
        <f>+'[2]PYG-manual'!$G$24</f>
        <v>0</v>
      </c>
    </row>
    <row r="24" spans="2:3" s="12" customFormat="1" x14ac:dyDescent="0.25">
      <c r="B24" s="13" t="s">
        <v>16</v>
      </c>
      <c r="C24" s="19">
        <f>+C25+C26+C27</f>
        <v>-13229738.91</v>
      </c>
    </row>
    <row r="25" spans="2:3" s="12" customFormat="1" x14ac:dyDescent="0.25">
      <c r="B25" s="16" t="s">
        <v>17</v>
      </c>
      <c r="C25" s="18">
        <f>+'[2]PYG-manual'!$G$27</f>
        <v>-10145203.59</v>
      </c>
    </row>
    <row r="26" spans="2:3" s="12" customFormat="1" x14ac:dyDescent="0.25">
      <c r="B26" s="16" t="s">
        <v>18</v>
      </c>
      <c r="C26" s="18">
        <f>+'[2]PYG-manual'!$G$28</f>
        <v>-3084535.32</v>
      </c>
    </row>
    <row r="27" spans="2:3" s="12" customFormat="1" x14ac:dyDescent="0.25">
      <c r="B27" s="16" t="s">
        <v>19</v>
      </c>
      <c r="C27" s="18">
        <f>+'[2]PYG-manual'!$G$29</f>
        <v>0</v>
      </c>
    </row>
    <row r="28" spans="2:3" s="12" customFormat="1" x14ac:dyDescent="0.25">
      <c r="B28" s="13" t="s">
        <v>20</v>
      </c>
      <c r="C28" s="19">
        <f>+C29+C30+C31+C32</f>
        <v>-12200420.060000001</v>
      </c>
    </row>
    <row r="29" spans="2:3" s="12" customFormat="1" x14ac:dyDescent="0.25">
      <c r="B29" s="16" t="s">
        <v>21</v>
      </c>
      <c r="C29" s="18">
        <f>+'[2]PYG-manual'!$G$32</f>
        <v>-10955930.25</v>
      </c>
    </row>
    <row r="30" spans="2:3" s="23" customFormat="1" x14ac:dyDescent="0.25">
      <c r="B30" s="16" t="s">
        <v>22</v>
      </c>
      <c r="C30" s="18">
        <f>+'[2]PYG-manual'!$G$33</f>
        <v>-755212.06</v>
      </c>
    </row>
    <row r="31" spans="2:3" s="23" customFormat="1" x14ac:dyDescent="0.25">
      <c r="B31" s="16" t="s">
        <v>23</v>
      </c>
      <c r="C31" s="18">
        <f>+'[2]PYG-manual'!$G$34</f>
        <v>-395314.98</v>
      </c>
    </row>
    <row r="32" spans="2:3" s="12" customFormat="1" x14ac:dyDescent="0.25">
      <c r="B32" s="16" t="s">
        <v>24</v>
      </c>
      <c r="C32" s="18">
        <f>+'[2]PYG-manual'!$G$35</f>
        <v>-93962.77</v>
      </c>
    </row>
    <row r="33" spans="2:3" s="12" customFormat="1" x14ac:dyDescent="0.25">
      <c r="B33" s="13" t="s">
        <v>25</v>
      </c>
      <c r="C33" s="20">
        <f>+'[2]PYG-manual'!$G$37</f>
        <v>-11105874.74</v>
      </c>
    </row>
    <row r="34" spans="2:3" s="12" customFormat="1" x14ac:dyDescent="0.25">
      <c r="B34" s="13" t="s">
        <v>26</v>
      </c>
      <c r="C34" s="25">
        <f>+'[2]PYG-manual'!$G$39</f>
        <v>6878221.8499999996</v>
      </c>
    </row>
    <row r="35" spans="2:3" s="12" customFormat="1" x14ac:dyDescent="0.25">
      <c r="B35" s="13" t="s">
        <v>27</v>
      </c>
      <c r="C35" s="25">
        <f>+'[2]PYG-manual'!$G$41</f>
        <v>0</v>
      </c>
    </row>
    <row r="36" spans="2:3" s="12" customFormat="1" x14ac:dyDescent="0.25">
      <c r="B36" s="13" t="s">
        <v>28</v>
      </c>
      <c r="C36" s="24">
        <f>+C37+C38</f>
        <v>67586.039999999994</v>
      </c>
    </row>
    <row r="37" spans="2:3" s="12" customFormat="1" x14ac:dyDescent="0.25">
      <c r="B37" s="16" t="s">
        <v>29</v>
      </c>
      <c r="C37" s="21"/>
    </row>
    <row r="38" spans="2:3" s="12" customFormat="1" x14ac:dyDescent="0.25">
      <c r="B38" s="16" t="s">
        <v>30</v>
      </c>
      <c r="C38" s="26">
        <f>+'[2]PYG-manual'!$G$44</f>
        <v>67586.039999999994</v>
      </c>
    </row>
    <row r="39" spans="2:3" s="12" customFormat="1" x14ac:dyDescent="0.25">
      <c r="B39" s="27" t="s">
        <v>31</v>
      </c>
      <c r="C39" s="28">
        <f>+C36+C35+C34+C33+C28+C24+C21+C16+C15+C10</f>
        <v>3240861.8100000024</v>
      </c>
    </row>
    <row r="40" spans="2:3" s="23" customFormat="1" x14ac:dyDescent="0.25">
      <c r="B40" s="29" t="s">
        <v>32</v>
      </c>
      <c r="C40" s="24">
        <f>SUM(C41:C46)</f>
        <v>18231.07</v>
      </c>
    </row>
    <row r="41" spans="2:3" s="23" customFormat="1" x14ac:dyDescent="0.25">
      <c r="B41" s="30" t="s">
        <v>33</v>
      </c>
      <c r="C41" s="15"/>
    </row>
    <row r="42" spans="2:3" s="23" customFormat="1" x14ac:dyDescent="0.25">
      <c r="B42" s="30" t="s">
        <v>34</v>
      </c>
      <c r="C42" s="15"/>
    </row>
    <row r="43" spans="2:3" s="23" customFormat="1" x14ac:dyDescent="0.25">
      <c r="B43" s="30" t="s">
        <v>35</v>
      </c>
      <c r="C43" s="15"/>
    </row>
    <row r="44" spans="2:3" s="12" customFormat="1" x14ac:dyDescent="0.25">
      <c r="B44" s="30" t="s">
        <v>36</v>
      </c>
      <c r="C44" s="26">
        <f>+'[2]PYG-manual'!$G$47</f>
        <v>18231.07</v>
      </c>
    </row>
    <row r="45" spans="2:3" s="12" customFormat="1" x14ac:dyDescent="0.25">
      <c r="B45" s="30" t="s">
        <v>37</v>
      </c>
      <c r="C45" s="26"/>
    </row>
    <row r="46" spans="2:3" s="12" customFormat="1" x14ac:dyDescent="0.25">
      <c r="B46" s="30" t="s">
        <v>38</v>
      </c>
      <c r="C46" s="26"/>
    </row>
    <row r="47" spans="2:3" s="12" customFormat="1" x14ac:dyDescent="0.25">
      <c r="B47" s="29" t="s">
        <v>39</v>
      </c>
      <c r="C47" s="19">
        <f>SUM(C48:C51)</f>
        <v>-271000.69</v>
      </c>
    </row>
    <row r="48" spans="2:3" s="12" customFormat="1" x14ac:dyDescent="0.25">
      <c r="B48" s="16" t="s">
        <v>40</v>
      </c>
      <c r="C48" s="26"/>
    </row>
    <row r="49" spans="2:3" s="12" customFormat="1" x14ac:dyDescent="0.25">
      <c r="B49" s="16" t="s">
        <v>41</v>
      </c>
      <c r="C49" s="26">
        <f>+'[2]PYG-manual'!$G$50</f>
        <v>-271000.69</v>
      </c>
    </row>
    <row r="50" spans="2:3" s="12" customFormat="1" x14ac:dyDescent="0.25">
      <c r="B50" s="16" t="s">
        <v>42</v>
      </c>
      <c r="C50" s="26">
        <v>0</v>
      </c>
    </row>
    <row r="51" spans="2:3" s="12" customFormat="1" x14ac:dyDescent="0.25">
      <c r="B51" s="42" t="s">
        <v>43</v>
      </c>
      <c r="C51" s="26">
        <v>0</v>
      </c>
    </row>
    <row r="52" spans="2:3" s="23" customFormat="1" x14ac:dyDescent="0.25">
      <c r="B52" s="13" t="s">
        <v>44</v>
      </c>
      <c r="C52" s="15">
        <v>0</v>
      </c>
    </row>
    <row r="53" spans="2:3" s="23" customFormat="1" x14ac:dyDescent="0.25">
      <c r="B53" s="31" t="s">
        <v>45</v>
      </c>
      <c r="C53" s="32">
        <v>0</v>
      </c>
    </row>
    <row r="54" spans="2:3" s="12" customFormat="1" ht="26.4" x14ac:dyDescent="0.25">
      <c r="B54" s="16" t="s">
        <v>46</v>
      </c>
      <c r="C54" s="18"/>
    </row>
    <row r="55" spans="2:3" s="23" customFormat="1" x14ac:dyDescent="0.25">
      <c r="B55" s="29" t="s">
        <v>47</v>
      </c>
      <c r="C55" s="15">
        <v>0</v>
      </c>
    </row>
    <row r="56" spans="2:3" s="23" customFormat="1" x14ac:dyDescent="0.25">
      <c r="B56" s="29" t="s">
        <v>48</v>
      </c>
      <c r="C56" s="20">
        <f>+C57+C58</f>
        <v>0</v>
      </c>
    </row>
    <row r="57" spans="2:3" s="12" customFormat="1" x14ac:dyDescent="0.25">
      <c r="B57" s="16" t="s">
        <v>49</v>
      </c>
      <c r="C57" s="26"/>
    </row>
    <row r="58" spans="2:3" s="12" customFormat="1" x14ac:dyDescent="0.25">
      <c r="B58" s="30" t="s">
        <v>50</v>
      </c>
      <c r="C58" s="26">
        <f>+'[2]PYG-manual'!$G$53</f>
        <v>0</v>
      </c>
    </row>
    <row r="59" spans="2:3" s="12" customFormat="1" x14ac:dyDescent="0.25">
      <c r="B59" s="27" t="s">
        <v>51</v>
      </c>
      <c r="C59" s="33">
        <f>+C40+C47+C56</f>
        <v>-252769.62</v>
      </c>
    </row>
    <row r="60" spans="2:3" s="12" customFormat="1" x14ac:dyDescent="0.25">
      <c r="B60" s="27" t="s">
        <v>52</v>
      </c>
      <c r="C60" s="28">
        <f>+C59+C39</f>
        <v>2988092.1900000023</v>
      </c>
    </row>
    <row r="61" spans="2:3" s="23" customFormat="1" x14ac:dyDescent="0.25">
      <c r="B61" s="34" t="s">
        <v>53</v>
      </c>
      <c r="C61" s="32"/>
    </row>
    <row r="62" spans="2:3" s="12" customFormat="1" x14ac:dyDescent="0.25">
      <c r="B62" s="27" t="s">
        <v>54</v>
      </c>
      <c r="C62" s="33">
        <f>+C60</f>
        <v>2988092.1900000023</v>
      </c>
    </row>
    <row r="63" spans="2:3" s="12" customFormat="1" x14ac:dyDescent="0.25">
      <c r="B63" s="36" t="s">
        <v>55</v>
      </c>
      <c r="C63" s="35">
        <v>0</v>
      </c>
    </row>
    <row r="64" spans="2:3" s="12" customFormat="1" ht="22.8" x14ac:dyDescent="0.25">
      <c r="B64" s="34" t="s">
        <v>56</v>
      </c>
      <c r="C64" s="37"/>
    </row>
    <row r="65" spans="2:3" s="12" customFormat="1" x14ac:dyDescent="0.25">
      <c r="B65" s="27" t="s">
        <v>57</v>
      </c>
      <c r="C65" s="28">
        <f>+C62</f>
        <v>2988092.1900000023</v>
      </c>
    </row>
  </sheetData>
  <pageMargins left="0.78740157480314965" right="0.31496062992125984" top="0.47244094488188981" bottom="0.47244094488188981" header="0.27559055118110237" footer="0.31496062992125984"/>
  <pageSetup paperSize="9" scale="90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2019</vt:lpstr>
      <vt:lpstr>'marzo 2019'!Área_de_impresión</vt:lpstr>
      <vt:lpstr>'marzo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2019-06-11T06:50:49Z</dcterms:modified>
</cp:coreProperties>
</file>