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sesa.sharepoint.com/sites/DPPresupuestosyControlEconmico/Documentos compartidos/Tarifas/PORTAL TRANSPARENCIA DATOS/2026/"/>
    </mc:Choice>
  </mc:AlternateContent>
  <xr:revisionPtr revIDLastSave="52" documentId="8_{ED8F24E0-2C6A-45CC-AE36-ABC545E1CFF8}" xr6:coauthVersionLast="47" xr6:coauthVersionMax="47" xr10:uidLastSave="{EA8A88CA-4AB5-47E6-9AD9-9FFCC9C219CA}"/>
  <bookViews>
    <workbookView xWindow="-120" yWindow="-120" windowWidth="29040" windowHeight="15720" xr2:uid="{00000000-000D-0000-FFFF-FFFF00000000}"/>
  </bookViews>
  <sheets>
    <sheet name="DICIEMBRE 2024" sheetId="2" r:id="rId1"/>
  </sheets>
  <externalReferences>
    <externalReference r:id="rId2"/>
  </externalReferences>
  <definedNames>
    <definedName name="_xlnm.Print_Area" localSheetId="0">'DICIEMBRE 2024'!$A$1:$E$66</definedName>
    <definedName name="Print_Area" localSheetId="0">'DICIEMBRE 2024'!$B$1:$C$66</definedName>
    <definedName name="resultado">[1]resumen!$A$2:$E$1056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56" i="2" l="1"/>
  <c r="D56" i="2"/>
  <c r="C56" i="2"/>
  <c r="E47" i="2"/>
  <c r="D47" i="2"/>
  <c r="C47" i="2"/>
  <c r="E40" i="2"/>
  <c r="D40" i="2"/>
  <c r="C40" i="2"/>
  <c r="E36" i="2"/>
  <c r="C36" i="2"/>
  <c r="E28" i="2"/>
  <c r="D28" i="2"/>
  <c r="C28" i="2"/>
  <c r="C24" i="2"/>
  <c r="E24" i="2"/>
  <c r="D24" i="2"/>
  <c r="E21" i="2"/>
  <c r="D21" i="2"/>
  <c r="C21" i="2"/>
  <c r="E16" i="2"/>
  <c r="D16" i="2"/>
  <c r="C16" i="2"/>
  <c r="E10" i="2"/>
  <c r="D10" i="2"/>
  <c r="C10" i="2"/>
  <c r="D39" i="2" l="1"/>
  <c r="E59" i="2"/>
  <c r="C39" i="2"/>
  <c r="C59" i="2"/>
  <c r="E39" i="2"/>
  <c r="D59" i="2"/>
  <c r="E60" i="2" l="1"/>
  <c r="E62" i="2" s="1"/>
  <c r="E65" i="2" s="1"/>
  <c r="D60" i="2"/>
  <c r="D62" i="2" s="1"/>
  <c r="D65" i="2" s="1"/>
  <c r="C60" i="2"/>
  <c r="C62" i="2" s="1"/>
  <c r="C65" i="2" s="1"/>
</calcChain>
</file>

<file path=xl/sharedStrings.xml><?xml version="1.0" encoding="utf-8"?>
<sst xmlns="http://schemas.openxmlformats.org/spreadsheetml/2006/main" count="62" uniqueCount="62">
  <si>
    <t>PRESUPUESTO DE EXPLOTACIÓN</t>
  </si>
  <si>
    <t xml:space="preserve">    A) OPERACIONES CONTINUADAS</t>
  </si>
  <si>
    <t>1.  Importe neto de la cifra de negocios.</t>
  </si>
  <si>
    <t xml:space="preserve">    a) Ventas.</t>
  </si>
  <si>
    <t xml:space="preserve">    b) Ingresos por arrendamientos.</t>
  </si>
  <si>
    <t xml:space="preserve">    c) Prestaciones de servicios.</t>
  </si>
  <si>
    <t>2.  Variación de existencias de productos terminados y en curso de fabricación.</t>
  </si>
  <si>
    <t>3.  Trabajos realizados por la empresa para su activo.</t>
  </si>
  <si>
    <t>4.   Aprovisionamientos.</t>
  </si>
  <si>
    <t xml:space="preserve">    a) Consumo de mercaderías.</t>
  </si>
  <si>
    <t xml:space="preserve">    b) Consumo de materias primas y otras materias consumibles.</t>
  </si>
  <si>
    <t xml:space="preserve">    c) Trabajos realizados por otras empresas.</t>
  </si>
  <si>
    <t xml:space="preserve">    d) Deterioro de mercaderías, materias primas y otros aprovisionamientos.</t>
  </si>
  <si>
    <t>5.  Otros ingresos de explotación.</t>
  </si>
  <si>
    <t xml:space="preserve">    a) Ingresos accesorios y otros de gestión corriente.</t>
  </si>
  <si>
    <t xml:space="preserve">    b) Subvenciones de explotación incorporadas al resultado del ejercicio.</t>
  </si>
  <si>
    <t>6.  Gastos de personal.</t>
  </si>
  <si>
    <t xml:space="preserve">    a) Sueldos, salarios y asimilados.</t>
  </si>
  <si>
    <t xml:space="preserve">    b) Cargas sociales.</t>
  </si>
  <si>
    <t xml:space="preserve">    c) Provisiones.</t>
  </si>
  <si>
    <t>7.  Otros gastos de explotación.</t>
  </si>
  <si>
    <t xml:space="preserve">    a) Servicios exteriores.</t>
  </si>
  <si>
    <t xml:space="preserve">    b) Tributos.</t>
  </si>
  <si>
    <t xml:space="preserve">    c) Pérdidas, deterioro y variación de provisiones por operaciones comerciales.</t>
  </si>
  <si>
    <t xml:space="preserve">    d) Otros gastos de gestión corriente.</t>
  </si>
  <si>
    <t>8.  Amortizaciones del inmovilizado.</t>
  </si>
  <si>
    <t>9.  Imputación de subvenciones de inmovilizado no financiero y otras.</t>
  </si>
  <si>
    <t>10.Exceso de provisiones.</t>
  </si>
  <si>
    <t>11.Deterioro y resultado por enajenaciones del inmovilizado.</t>
  </si>
  <si>
    <t xml:space="preserve">    a) Deterioro y pérdidas.</t>
  </si>
  <si>
    <t xml:space="preserve">    b) Resultados por enajenación y otras.</t>
  </si>
  <si>
    <t xml:space="preserve">    A.1) RESULTADO DE EXPLOTACIÓN (1+2+3+4+5+6+7+8+9+10+11)</t>
  </si>
  <si>
    <t>12. Ingresos financieros</t>
  </si>
  <si>
    <t xml:space="preserve">    a) De participaciones en instrumentos de patrimonio.</t>
  </si>
  <si>
    <t xml:space="preserve">        a 1) En empresas del grupo y asociadas.</t>
  </si>
  <si>
    <t xml:space="preserve">        a 2) En terceros.</t>
  </si>
  <si>
    <t xml:space="preserve">      b) De valores negociables y otros instrumentos financieros.</t>
  </si>
  <si>
    <t xml:space="preserve">        b 1) De empresas del grupo y asociadas.</t>
  </si>
  <si>
    <t xml:space="preserve">        b 2) De terceros.</t>
  </si>
  <si>
    <t>13. Gastos financieros.</t>
  </si>
  <si>
    <t xml:space="preserve">    a)  Por deudas con empresas del grupo y asociadas.</t>
  </si>
  <si>
    <t xml:space="preserve">    b)  Por  deudas con terceros.</t>
  </si>
  <si>
    <t xml:space="preserve">    c)  Por actualización de provisiones.</t>
  </si>
  <si>
    <t xml:space="preserve">    d) Incorporación al activo de gastos financieros</t>
  </si>
  <si>
    <t>14. Variación de valor razonable en instrumentos financieros.</t>
  </si>
  <si>
    <t xml:space="preserve">    a) Cartera de negociación y otros.</t>
  </si>
  <si>
    <t xml:space="preserve">    b) Imputación al resultado del ejercicio por activos financieros     disponibles para la venta.</t>
  </si>
  <si>
    <t>15. Diferencias de cambio.</t>
  </si>
  <si>
    <t>16. Deterioro y resultado por enajenación de instrumentos financieros.</t>
  </si>
  <si>
    <t xml:space="preserve">    a) Deterioros y pérdidas.</t>
  </si>
  <si>
    <t xml:space="preserve">    b) Resultados por enajenaciones y otras.     </t>
  </si>
  <si>
    <t xml:space="preserve">    A.2) RESULTADO FINANCIERO (12+13+14+15+16)  </t>
  </si>
  <si>
    <t xml:space="preserve">    A.3) RESULTADO ANTES DE IMPUESTOS (A.1 + A.2)</t>
  </si>
  <si>
    <t>17. Impuestos sobre beneficios.</t>
  </si>
  <si>
    <t xml:space="preserve">    A.4) RESULTADO DEL EJERCICIO (A.3 + 17)</t>
  </si>
  <si>
    <r>
      <t xml:space="preserve">    B</t>
    </r>
    <r>
      <rPr>
        <b/>
        <sz val="9"/>
        <rFont val="Times New Roman"/>
        <family val="1"/>
      </rPr>
      <t>) OPERACIONES INTERRUMPIDAS</t>
    </r>
  </si>
  <si>
    <t>18. Resultado del ejercicio procedente de operaciones interrumpidas neto de impuestos.</t>
  </si>
  <si>
    <t xml:space="preserve">    A.5.) RESULTADO DEL EJERCICIO (A.4 + 18)</t>
  </si>
  <si>
    <t>PRESUPUESTO DE EMASESA 2024</t>
  </si>
  <si>
    <t>PPTO A MARZO      2024</t>
  </si>
  <si>
    <t>PPTO A JUNIO      2024</t>
  </si>
  <si>
    <t>PPTO A DICIEMBRE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</si>
</sst>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;\(#,##0.00\)"/>
    <numFmt numFmtId="166" formatCode="_-* #,##0.00\ [$€]_-;\-* #,##0.00\ [$€]_-;_-* &quot;-&quot;??\ [$€]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7">
    <xf numFmtId="0" fontId="0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4" fillId="16" borderId="0" applyNumberFormat="0" applyBorder="0" applyAlignment="0" applyProtection="0"/>
    <xf numFmtId="0" fontId="15" fillId="33" borderId="7" applyNumberFormat="0" applyAlignment="0" applyProtection="0"/>
    <xf numFmtId="0" fontId="16" fillId="34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20" borderId="7" applyNumberFormat="0" applyAlignment="0" applyProtection="0"/>
    <xf numFmtId="0" fontId="23" fillId="0" borderId="12" applyNumberFormat="0" applyFill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35" borderId="13" applyNumberFormat="0" applyFont="0" applyAlignment="0" applyProtection="0"/>
    <xf numFmtId="0" fontId="2" fillId="35" borderId="13" applyNumberFormat="0" applyFont="0" applyAlignment="0" applyProtection="0"/>
    <xf numFmtId="0" fontId="24" fillId="33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15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/>
    <xf numFmtId="0" fontId="7" fillId="0" borderId="6" xfId="0" applyFont="1" applyBorder="1" applyAlignment="1">
      <alignment horizontal="justify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/>
    <xf numFmtId="165" fontId="2" fillId="0" borderId="5" xfId="0" applyNumberFormat="1" applyFont="1" applyBorder="1"/>
    <xf numFmtId="0" fontId="8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/>
    <xf numFmtId="0" fontId="9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4" fontId="2" fillId="0" borderId="5" xfId="0" applyNumberFormat="1" applyFont="1" applyBorder="1"/>
    <xf numFmtId="0" fontId="9" fillId="0" borderId="6" xfId="0" applyFont="1" applyBorder="1" applyAlignment="1">
      <alignment vertical="center" wrapText="1"/>
    </xf>
    <xf numFmtId="4" fontId="6" fillId="0" borderId="3" xfId="0" applyNumberFormat="1" applyFont="1" applyBorder="1"/>
    <xf numFmtId="0" fontId="11" fillId="0" borderId="2" xfId="0" applyFont="1" applyBorder="1" applyAlignment="1">
      <alignment vertical="center" wrapText="1"/>
    </xf>
    <xf numFmtId="4" fontId="2" fillId="0" borderId="3" xfId="0" applyNumberFormat="1" applyFont="1" applyBorder="1"/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5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10" xfId="7" xr:uid="{00000000-0005-0000-0000-000006000000}"/>
    <cellStyle name="20% - Énfasis1 2" xfId="8" xr:uid="{00000000-0005-0000-0000-000007000000}"/>
    <cellStyle name="20% - Énfasis1 3" xfId="9" xr:uid="{00000000-0005-0000-0000-000008000000}"/>
    <cellStyle name="20% - Énfasis1 4" xfId="10" xr:uid="{00000000-0005-0000-0000-000009000000}"/>
    <cellStyle name="20% - Énfasis1 5" xfId="11" xr:uid="{00000000-0005-0000-0000-00000A000000}"/>
    <cellStyle name="20% - Énfasis1 6" xfId="12" xr:uid="{00000000-0005-0000-0000-00000B000000}"/>
    <cellStyle name="20% - Énfasis1 7" xfId="13" xr:uid="{00000000-0005-0000-0000-00000C000000}"/>
    <cellStyle name="20% - Énfasis1 8" xfId="14" xr:uid="{00000000-0005-0000-0000-00000D000000}"/>
    <cellStyle name="20% - Énfasis1 9" xfId="15" xr:uid="{00000000-0005-0000-0000-00000E000000}"/>
    <cellStyle name="20% - Énfasis2 10" xfId="16" xr:uid="{00000000-0005-0000-0000-00000F000000}"/>
    <cellStyle name="20% - Énfasis2 2" xfId="17" xr:uid="{00000000-0005-0000-0000-000010000000}"/>
    <cellStyle name="20% - Énfasis2 3" xfId="18" xr:uid="{00000000-0005-0000-0000-000011000000}"/>
    <cellStyle name="20% - Énfasis2 4" xfId="19" xr:uid="{00000000-0005-0000-0000-000012000000}"/>
    <cellStyle name="20% - Énfasis2 5" xfId="20" xr:uid="{00000000-0005-0000-0000-000013000000}"/>
    <cellStyle name="20% - Énfasis2 6" xfId="21" xr:uid="{00000000-0005-0000-0000-000014000000}"/>
    <cellStyle name="20% - Énfasis2 7" xfId="22" xr:uid="{00000000-0005-0000-0000-000015000000}"/>
    <cellStyle name="20% - Énfasis2 8" xfId="23" xr:uid="{00000000-0005-0000-0000-000016000000}"/>
    <cellStyle name="20% - Énfasis2 9" xfId="24" xr:uid="{00000000-0005-0000-0000-000017000000}"/>
    <cellStyle name="20% - Énfasis3 10" xfId="25" xr:uid="{00000000-0005-0000-0000-000018000000}"/>
    <cellStyle name="20% - Énfasis3 2" xfId="26" xr:uid="{00000000-0005-0000-0000-000019000000}"/>
    <cellStyle name="20% - Énfasis3 3" xfId="27" xr:uid="{00000000-0005-0000-0000-00001A000000}"/>
    <cellStyle name="20% - Énfasis3 4" xfId="28" xr:uid="{00000000-0005-0000-0000-00001B000000}"/>
    <cellStyle name="20% - Énfasis3 5" xfId="29" xr:uid="{00000000-0005-0000-0000-00001C000000}"/>
    <cellStyle name="20% - Énfasis3 6" xfId="30" xr:uid="{00000000-0005-0000-0000-00001D000000}"/>
    <cellStyle name="20% - Énfasis3 7" xfId="31" xr:uid="{00000000-0005-0000-0000-00001E000000}"/>
    <cellStyle name="20% - Énfasis3 8" xfId="32" xr:uid="{00000000-0005-0000-0000-00001F000000}"/>
    <cellStyle name="20% - Énfasis3 9" xfId="33" xr:uid="{00000000-0005-0000-0000-000020000000}"/>
    <cellStyle name="20% - Énfasis4 10" xfId="34" xr:uid="{00000000-0005-0000-0000-000021000000}"/>
    <cellStyle name="20% - Énfasis4 2" xfId="35" xr:uid="{00000000-0005-0000-0000-000022000000}"/>
    <cellStyle name="20% - Énfasis4 3" xfId="36" xr:uid="{00000000-0005-0000-0000-000023000000}"/>
    <cellStyle name="20% - Énfasis4 4" xfId="37" xr:uid="{00000000-0005-0000-0000-000024000000}"/>
    <cellStyle name="20% - Énfasis4 5" xfId="38" xr:uid="{00000000-0005-0000-0000-000025000000}"/>
    <cellStyle name="20% - Énfasis4 6" xfId="39" xr:uid="{00000000-0005-0000-0000-000026000000}"/>
    <cellStyle name="20% - Énfasis4 7" xfId="40" xr:uid="{00000000-0005-0000-0000-000027000000}"/>
    <cellStyle name="20% - Énfasis4 8" xfId="41" xr:uid="{00000000-0005-0000-0000-000028000000}"/>
    <cellStyle name="20% - Énfasis4 9" xfId="42" xr:uid="{00000000-0005-0000-0000-000029000000}"/>
    <cellStyle name="20% - Énfasis5 10" xfId="43" xr:uid="{00000000-0005-0000-0000-00002A000000}"/>
    <cellStyle name="20% - Énfasis5 2" xfId="44" xr:uid="{00000000-0005-0000-0000-00002B000000}"/>
    <cellStyle name="20% - Énfasis5 3" xfId="45" xr:uid="{00000000-0005-0000-0000-00002C000000}"/>
    <cellStyle name="20% - Énfasis5 4" xfId="46" xr:uid="{00000000-0005-0000-0000-00002D000000}"/>
    <cellStyle name="20% - Énfasis5 5" xfId="47" xr:uid="{00000000-0005-0000-0000-00002E000000}"/>
    <cellStyle name="20% - Énfasis5 6" xfId="48" xr:uid="{00000000-0005-0000-0000-00002F000000}"/>
    <cellStyle name="20% - Énfasis5 7" xfId="49" xr:uid="{00000000-0005-0000-0000-000030000000}"/>
    <cellStyle name="20% - Énfasis5 8" xfId="50" xr:uid="{00000000-0005-0000-0000-000031000000}"/>
    <cellStyle name="20% - Énfasis5 9" xfId="51" xr:uid="{00000000-0005-0000-0000-000032000000}"/>
    <cellStyle name="20% - Énfasis6 10" xfId="52" xr:uid="{00000000-0005-0000-0000-000033000000}"/>
    <cellStyle name="20% - Énfasis6 2" xfId="53" xr:uid="{00000000-0005-0000-0000-000034000000}"/>
    <cellStyle name="20% - Énfasis6 3" xfId="54" xr:uid="{00000000-0005-0000-0000-000035000000}"/>
    <cellStyle name="20% - Énfasis6 4" xfId="55" xr:uid="{00000000-0005-0000-0000-000036000000}"/>
    <cellStyle name="20% - Énfasis6 5" xfId="56" xr:uid="{00000000-0005-0000-0000-000037000000}"/>
    <cellStyle name="20% - Énfasis6 6" xfId="57" xr:uid="{00000000-0005-0000-0000-000038000000}"/>
    <cellStyle name="20% - Énfasis6 7" xfId="58" xr:uid="{00000000-0005-0000-0000-000039000000}"/>
    <cellStyle name="20% - Énfasis6 8" xfId="59" xr:uid="{00000000-0005-0000-0000-00003A000000}"/>
    <cellStyle name="20% - Énfasis6 9" xfId="60" xr:uid="{00000000-0005-0000-0000-00003B000000}"/>
    <cellStyle name="40% - Accent1" xfId="61" xr:uid="{00000000-0005-0000-0000-00003C000000}"/>
    <cellStyle name="40% - Accent2" xfId="62" xr:uid="{00000000-0005-0000-0000-00003D000000}"/>
    <cellStyle name="40% - Accent3" xfId="63" xr:uid="{00000000-0005-0000-0000-00003E000000}"/>
    <cellStyle name="40% - Accent4" xfId="64" xr:uid="{00000000-0005-0000-0000-00003F000000}"/>
    <cellStyle name="40% - Accent5" xfId="65" xr:uid="{00000000-0005-0000-0000-000040000000}"/>
    <cellStyle name="40% - Accent6" xfId="66" xr:uid="{00000000-0005-0000-0000-000041000000}"/>
    <cellStyle name="40% - Énfasis1 10" xfId="67" xr:uid="{00000000-0005-0000-0000-000042000000}"/>
    <cellStyle name="40% - Énfasis1 2" xfId="68" xr:uid="{00000000-0005-0000-0000-000043000000}"/>
    <cellStyle name="40% - Énfasis1 3" xfId="69" xr:uid="{00000000-0005-0000-0000-000044000000}"/>
    <cellStyle name="40% - Énfasis1 4" xfId="70" xr:uid="{00000000-0005-0000-0000-000045000000}"/>
    <cellStyle name="40% - Énfasis1 5" xfId="71" xr:uid="{00000000-0005-0000-0000-000046000000}"/>
    <cellStyle name="40% - Énfasis1 6" xfId="72" xr:uid="{00000000-0005-0000-0000-000047000000}"/>
    <cellStyle name="40% - Énfasis1 7" xfId="73" xr:uid="{00000000-0005-0000-0000-000048000000}"/>
    <cellStyle name="40% - Énfasis1 8" xfId="74" xr:uid="{00000000-0005-0000-0000-000049000000}"/>
    <cellStyle name="40% - Énfasis1 9" xfId="75" xr:uid="{00000000-0005-0000-0000-00004A000000}"/>
    <cellStyle name="40% - Énfasis2 10" xfId="76" xr:uid="{00000000-0005-0000-0000-00004B000000}"/>
    <cellStyle name="40% - Énfasis2 2" xfId="77" xr:uid="{00000000-0005-0000-0000-00004C000000}"/>
    <cellStyle name="40% - Énfasis2 3" xfId="78" xr:uid="{00000000-0005-0000-0000-00004D000000}"/>
    <cellStyle name="40% - Énfasis2 4" xfId="79" xr:uid="{00000000-0005-0000-0000-00004E000000}"/>
    <cellStyle name="40% - Énfasis2 5" xfId="80" xr:uid="{00000000-0005-0000-0000-00004F000000}"/>
    <cellStyle name="40% - Énfasis2 6" xfId="81" xr:uid="{00000000-0005-0000-0000-000050000000}"/>
    <cellStyle name="40% - Énfasis2 7" xfId="82" xr:uid="{00000000-0005-0000-0000-000051000000}"/>
    <cellStyle name="40% - Énfasis2 8" xfId="83" xr:uid="{00000000-0005-0000-0000-000052000000}"/>
    <cellStyle name="40% - Énfasis2 9" xfId="84" xr:uid="{00000000-0005-0000-0000-000053000000}"/>
    <cellStyle name="40% - Énfasis3 10" xfId="85" xr:uid="{00000000-0005-0000-0000-000054000000}"/>
    <cellStyle name="40% - Énfasis3 2" xfId="86" xr:uid="{00000000-0005-0000-0000-000055000000}"/>
    <cellStyle name="40% - Énfasis3 3" xfId="87" xr:uid="{00000000-0005-0000-0000-000056000000}"/>
    <cellStyle name="40% - Énfasis3 4" xfId="88" xr:uid="{00000000-0005-0000-0000-000057000000}"/>
    <cellStyle name="40% - Énfasis3 5" xfId="89" xr:uid="{00000000-0005-0000-0000-000058000000}"/>
    <cellStyle name="40% - Énfasis3 6" xfId="90" xr:uid="{00000000-0005-0000-0000-000059000000}"/>
    <cellStyle name="40% - Énfasis3 7" xfId="91" xr:uid="{00000000-0005-0000-0000-00005A000000}"/>
    <cellStyle name="40% - Énfasis3 8" xfId="92" xr:uid="{00000000-0005-0000-0000-00005B000000}"/>
    <cellStyle name="40% - Énfasis3 9" xfId="93" xr:uid="{00000000-0005-0000-0000-00005C000000}"/>
    <cellStyle name="40% - Énfasis4 10" xfId="94" xr:uid="{00000000-0005-0000-0000-00005D000000}"/>
    <cellStyle name="40% - Énfasis4 2" xfId="95" xr:uid="{00000000-0005-0000-0000-00005E000000}"/>
    <cellStyle name="40% - Énfasis4 3" xfId="96" xr:uid="{00000000-0005-0000-0000-00005F000000}"/>
    <cellStyle name="40% - Énfasis4 4" xfId="97" xr:uid="{00000000-0005-0000-0000-000060000000}"/>
    <cellStyle name="40% - Énfasis4 5" xfId="98" xr:uid="{00000000-0005-0000-0000-000061000000}"/>
    <cellStyle name="40% - Énfasis4 6" xfId="99" xr:uid="{00000000-0005-0000-0000-000062000000}"/>
    <cellStyle name="40% - Énfasis4 7" xfId="100" xr:uid="{00000000-0005-0000-0000-000063000000}"/>
    <cellStyle name="40% - Énfasis4 8" xfId="101" xr:uid="{00000000-0005-0000-0000-000064000000}"/>
    <cellStyle name="40% - Énfasis4 9" xfId="102" xr:uid="{00000000-0005-0000-0000-000065000000}"/>
    <cellStyle name="40% - Énfasis5 10" xfId="103" xr:uid="{00000000-0005-0000-0000-000066000000}"/>
    <cellStyle name="40% - Énfasis5 2" xfId="104" xr:uid="{00000000-0005-0000-0000-000067000000}"/>
    <cellStyle name="40% - Énfasis5 3" xfId="105" xr:uid="{00000000-0005-0000-0000-000068000000}"/>
    <cellStyle name="40% - Énfasis5 4" xfId="106" xr:uid="{00000000-0005-0000-0000-000069000000}"/>
    <cellStyle name="40% - Énfasis5 5" xfId="107" xr:uid="{00000000-0005-0000-0000-00006A000000}"/>
    <cellStyle name="40% - Énfasis5 6" xfId="108" xr:uid="{00000000-0005-0000-0000-00006B000000}"/>
    <cellStyle name="40% - Énfasis5 7" xfId="109" xr:uid="{00000000-0005-0000-0000-00006C000000}"/>
    <cellStyle name="40% - Énfasis5 8" xfId="110" xr:uid="{00000000-0005-0000-0000-00006D000000}"/>
    <cellStyle name="40% - Énfasis5 9" xfId="111" xr:uid="{00000000-0005-0000-0000-00006E000000}"/>
    <cellStyle name="40% - Énfasis6 10" xfId="112" xr:uid="{00000000-0005-0000-0000-00006F000000}"/>
    <cellStyle name="40% - Énfasis6 2" xfId="113" xr:uid="{00000000-0005-0000-0000-000070000000}"/>
    <cellStyle name="40% - Énfasis6 3" xfId="114" xr:uid="{00000000-0005-0000-0000-000071000000}"/>
    <cellStyle name="40% - Énfasis6 4" xfId="115" xr:uid="{00000000-0005-0000-0000-000072000000}"/>
    <cellStyle name="40% - Énfasis6 5" xfId="116" xr:uid="{00000000-0005-0000-0000-000073000000}"/>
    <cellStyle name="40% - Énfasis6 6" xfId="117" xr:uid="{00000000-0005-0000-0000-000074000000}"/>
    <cellStyle name="40% - Énfasis6 7" xfId="118" xr:uid="{00000000-0005-0000-0000-000075000000}"/>
    <cellStyle name="40% - Énfasis6 8" xfId="119" xr:uid="{00000000-0005-0000-0000-000076000000}"/>
    <cellStyle name="40% - Énfasis6 9" xfId="120" xr:uid="{00000000-0005-0000-0000-000077000000}"/>
    <cellStyle name="60% - Accent1" xfId="121" xr:uid="{00000000-0005-0000-0000-000078000000}"/>
    <cellStyle name="60% - Accent2" xfId="122" xr:uid="{00000000-0005-0000-0000-000079000000}"/>
    <cellStyle name="60% - Accent3" xfId="123" xr:uid="{00000000-0005-0000-0000-00007A000000}"/>
    <cellStyle name="60% - Accent4" xfId="124" xr:uid="{00000000-0005-0000-0000-00007B000000}"/>
    <cellStyle name="60% - Accent5" xfId="125" xr:uid="{00000000-0005-0000-0000-00007C000000}"/>
    <cellStyle name="60% - Accent6" xfId="126" xr:uid="{00000000-0005-0000-0000-00007D000000}"/>
    <cellStyle name="Accent1" xfId="127" xr:uid="{00000000-0005-0000-0000-00007E000000}"/>
    <cellStyle name="Accent2" xfId="128" xr:uid="{00000000-0005-0000-0000-00007F000000}"/>
    <cellStyle name="Accent3" xfId="129" xr:uid="{00000000-0005-0000-0000-000080000000}"/>
    <cellStyle name="Accent4" xfId="130" xr:uid="{00000000-0005-0000-0000-000081000000}"/>
    <cellStyle name="Accent5" xfId="131" xr:uid="{00000000-0005-0000-0000-000082000000}"/>
    <cellStyle name="Accent6" xfId="132" xr:uid="{00000000-0005-0000-0000-000083000000}"/>
    <cellStyle name="Bad" xfId="133" xr:uid="{00000000-0005-0000-0000-000084000000}"/>
    <cellStyle name="Calculation" xfId="134" xr:uid="{00000000-0005-0000-0000-000085000000}"/>
    <cellStyle name="Check Cell" xfId="135" xr:uid="{00000000-0005-0000-0000-000086000000}"/>
    <cellStyle name="Euro" xfId="136" xr:uid="{00000000-0005-0000-0000-000087000000}"/>
    <cellStyle name="Euro 2" xfId="137" xr:uid="{00000000-0005-0000-0000-000088000000}"/>
    <cellStyle name="Explanatory Text" xfId="138" xr:uid="{00000000-0005-0000-0000-000089000000}"/>
    <cellStyle name="Good" xfId="139" xr:uid="{00000000-0005-0000-0000-00008A000000}"/>
    <cellStyle name="Heading 1" xfId="140" xr:uid="{00000000-0005-0000-0000-00008B000000}"/>
    <cellStyle name="Heading 2" xfId="141" xr:uid="{00000000-0005-0000-0000-00008C000000}"/>
    <cellStyle name="Heading 3" xfId="142" xr:uid="{00000000-0005-0000-0000-00008D000000}"/>
    <cellStyle name="Heading 4" xfId="143" xr:uid="{00000000-0005-0000-0000-00008E000000}"/>
    <cellStyle name="Input" xfId="144" xr:uid="{00000000-0005-0000-0000-00008F000000}"/>
    <cellStyle name="Linked Cell" xfId="145" xr:uid="{00000000-0005-0000-0000-000090000000}"/>
    <cellStyle name="Millares 2" xfId="146" xr:uid="{00000000-0005-0000-0000-000091000000}"/>
    <cellStyle name="Normal" xfId="0" builtinId="0"/>
    <cellStyle name="Normal 10" xfId="147" xr:uid="{00000000-0005-0000-0000-000093000000}"/>
    <cellStyle name="Normal 11" xfId="148" xr:uid="{00000000-0005-0000-0000-000094000000}"/>
    <cellStyle name="Normal 12" xfId="149" xr:uid="{00000000-0005-0000-0000-000095000000}"/>
    <cellStyle name="Normal 13" xfId="150" xr:uid="{00000000-0005-0000-0000-000096000000}"/>
    <cellStyle name="Normal 14" xfId="151" xr:uid="{00000000-0005-0000-0000-000097000000}"/>
    <cellStyle name="Normal 15" xfId="152" xr:uid="{00000000-0005-0000-0000-000098000000}"/>
    <cellStyle name="Normal 16" xfId="153" xr:uid="{00000000-0005-0000-0000-000099000000}"/>
    <cellStyle name="Normal 17" xfId="154" xr:uid="{00000000-0005-0000-0000-00009A000000}"/>
    <cellStyle name="Normal 18" xfId="155" xr:uid="{00000000-0005-0000-0000-00009B000000}"/>
    <cellStyle name="Normal 19" xfId="156" xr:uid="{00000000-0005-0000-0000-00009C000000}"/>
    <cellStyle name="Normal 2" xfId="157" xr:uid="{00000000-0005-0000-0000-00009D000000}"/>
    <cellStyle name="Normal 2 2" xfId="158" xr:uid="{00000000-0005-0000-0000-00009E000000}"/>
    <cellStyle name="Normal 2 2 2" xfId="159" xr:uid="{00000000-0005-0000-0000-00009F000000}"/>
    <cellStyle name="Normal 20" xfId="160" xr:uid="{00000000-0005-0000-0000-0000A0000000}"/>
    <cellStyle name="Normal 21" xfId="161" xr:uid="{00000000-0005-0000-0000-0000A1000000}"/>
    <cellStyle name="Normal 22" xfId="162" xr:uid="{00000000-0005-0000-0000-0000A2000000}"/>
    <cellStyle name="Normal 23" xfId="163" xr:uid="{00000000-0005-0000-0000-0000A3000000}"/>
    <cellStyle name="Normal 24" xfId="164" xr:uid="{00000000-0005-0000-0000-0000A4000000}"/>
    <cellStyle name="Normal 25" xfId="165" xr:uid="{00000000-0005-0000-0000-0000A5000000}"/>
    <cellStyle name="Normal 26" xfId="166" xr:uid="{00000000-0005-0000-0000-0000A6000000}"/>
    <cellStyle name="Normal 27" xfId="167" xr:uid="{00000000-0005-0000-0000-0000A7000000}"/>
    <cellStyle name="Normal 28" xfId="168" xr:uid="{00000000-0005-0000-0000-0000A8000000}"/>
    <cellStyle name="Normal 29" xfId="169" xr:uid="{00000000-0005-0000-0000-0000A9000000}"/>
    <cellStyle name="Normal 3" xfId="170" xr:uid="{00000000-0005-0000-0000-0000AA000000}"/>
    <cellStyle name="Normal 3 2" xfId="171" xr:uid="{00000000-0005-0000-0000-0000AB000000}"/>
    <cellStyle name="Normal 30" xfId="172" xr:uid="{00000000-0005-0000-0000-0000AC000000}"/>
    <cellStyle name="Normal 31" xfId="173" xr:uid="{00000000-0005-0000-0000-0000AD000000}"/>
    <cellStyle name="Normal 32" xfId="174" xr:uid="{00000000-0005-0000-0000-0000AE000000}"/>
    <cellStyle name="Normal 33" xfId="175" xr:uid="{00000000-0005-0000-0000-0000AF000000}"/>
    <cellStyle name="Normal 34" xfId="176" xr:uid="{00000000-0005-0000-0000-0000B0000000}"/>
    <cellStyle name="Normal 35" xfId="177" xr:uid="{00000000-0005-0000-0000-0000B1000000}"/>
    <cellStyle name="Normal 36" xfId="178" xr:uid="{00000000-0005-0000-0000-0000B2000000}"/>
    <cellStyle name="Normal 37" xfId="179" xr:uid="{00000000-0005-0000-0000-0000B3000000}"/>
    <cellStyle name="Normal 38" xfId="180" xr:uid="{00000000-0005-0000-0000-0000B4000000}"/>
    <cellStyle name="Normal 39" xfId="181" xr:uid="{00000000-0005-0000-0000-0000B5000000}"/>
    <cellStyle name="Normal 4" xfId="182" xr:uid="{00000000-0005-0000-0000-0000B6000000}"/>
    <cellStyle name="Normal 40" xfId="183" xr:uid="{00000000-0005-0000-0000-0000B7000000}"/>
    <cellStyle name="Normal 41" xfId="184" xr:uid="{00000000-0005-0000-0000-0000B8000000}"/>
    <cellStyle name="Normal 42" xfId="185" xr:uid="{00000000-0005-0000-0000-0000B9000000}"/>
    <cellStyle name="Normal 43" xfId="186" xr:uid="{00000000-0005-0000-0000-0000BA000000}"/>
    <cellStyle name="Normal 44" xfId="187" xr:uid="{00000000-0005-0000-0000-0000BB000000}"/>
    <cellStyle name="Normal 45" xfId="188" xr:uid="{00000000-0005-0000-0000-0000BC000000}"/>
    <cellStyle name="Normal 46" xfId="189" xr:uid="{00000000-0005-0000-0000-0000BD000000}"/>
    <cellStyle name="Normal 47" xfId="190" xr:uid="{00000000-0005-0000-0000-0000BE000000}"/>
    <cellStyle name="Normal 48" xfId="191" xr:uid="{00000000-0005-0000-0000-0000BF000000}"/>
    <cellStyle name="Normal 49" xfId="192" xr:uid="{00000000-0005-0000-0000-0000C0000000}"/>
    <cellStyle name="Normal 5" xfId="193" xr:uid="{00000000-0005-0000-0000-0000C1000000}"/>
    <cellStyle name="Normal 50" xfId="194" xr:uid="{00000000-0005-0000-0000-0000C2000000}"/>
    <cellStyle name="Normal 51" xfId="195" xr:uid="{00000000-0005-0000-0000-0000C3000000}"/>
    <cellStyle name="Normal 5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5" xfId="200" xr:uid="{00000000-0005-0000-0000-0000C8000000}"/>
    <cellStyle name="Normal 56" xfId="201" xr:uid="{00000000-0005-0000-0000-0000C9000000}"/>
    <cellStyle name="Normal 57" xfId="202" xr:uid="{00000000-0005-0000-0000-0000CA000000}"/>
    <cellStyle name="Normal 58" xfId="203" xr:uid="{00000000-0005-0000-0000-0000CB000000}"/>
    <cellStyle name="Normal 59" xfId="204" xr:uid="{00000000-0005-0000-0000-0000CC000000}"/>
    <cellStyle name="Normal 6" xfId="205" xr:uid="{00000000-0005-0000-0000-0000CD000000}"/>
    <cellStyle name="Normal 60" xfId="206" xr:uid="{00000000-0005-0000-0000-0000CE000000}"/>
    <cellStyle name="Normal 61" xfId="207" xr:uid="{00000000-0005-0000-0000-0000CF000000}"/>
    <cellStyle name="Normal 62" xfId="208" xr:uid="{00000000-0005-0000-0000-0000D0000000}"/>
    <cellStyle name="Normal 63" xfId="209" xr:uid="{00000000-0005-0000-0000-0000D1000000}"/>
    <cellStyle name="Normal 64" xfId="210" xr:uid="{00000000-0005-0000-0000-0000D2000000}"/>
    <cellStyle name="Normal 65" xfId="211" xr:uid="{00000000-0005-0000-0000-0000D3000000}"/>
    <cellStyle name="Normal 66" xfId="212" xr:uid="{00000000-0005-0000-0000-0000D4000000}"/>
    <cellStyle name="Normal 67" xfId="213" xr:uid="{00000000-0005-0000-0000-0000D5000000}"/>
    <cellStyle name="Normal 68" xfId="214" xr:uid="{00000000-0005-0000-0000-0000D6000000}"/>
    <cellStyle name="Normal 69" xfId="215" xr:uid="{00000000-0005-0000-0000-0000D7000000}"/>
    <cellStyle name="Normal 7" xfId="216" xr:uid="{00000000-0005-0000-0000-0000D8000000}"/>
    <cellStyle name="Normal 70" xfId="217" xr:uid="{00000000-0005-0000-0000-0000D9000000}"/>
    <cellStyle name="Normal 71" xfId="218" xr:uid="{00000000-0005-0000-0000-0000DA000000}"/>
    <cellStyle name="Normal 72" xfId="219" xr:uid="{00000000-0005-0000-0000-0000DB000000}"/>
    <cellStyle name="Normal 73" xfId="220" xr:uid="{00000000-0005-0000-0000-0000DC000000}"/>
    <cellStyle name="Normal 74" xfId="221" xr:uid="{00000000-0005-0000-0000-0000DD000000}"/>
    <cellStyle name="Normal 75" xfId="222" xr:uid="{00000000-0005-0000-0000-0000DE000000}"/>
    <cellStyle name="Normal 76" xfId="223" xr:uid="{00000000-0005-0000-0000-0000DF000000}"/>
    <cellStyle name="Normal 77" xfId="224" xr:uid="{00000000-0005-0000-0000-0000E0000000}"/>
    <cellStyle name="Normal 78" xfId="225" xr:uid="{00000000-0005-0000-0000-0000E1000000}"/>
    <cellStyle name="Normal 79" xfId="226" xr:uid="{00000000-0005-0000-0000-0000E2000000}"/>
    <cellStyle name="Normal 8" xfId="227" xr:uid="{00000000-0005-0000-0000-0000E3000000}"/>
    <cellStyle name="Normal 80" xfId="228" xr:uid="{00000000-0005-0000-0000-0000E4000000}"/>
    <cellStyle name="Normal 81" xfId="229" xr:uid="{00000000-0005-0000-0000-0000E5000000}"/>
    <cellStyle name="Normal 82" xfId="230" xr:uid="{00000000-0005-0000-0000-0000E6000000}"/>
    <cellStyle name="Normal 83" xfId="231" xr:uid="{00000000-0005-0000-0000-0000E7000000}"/>
    <cellStyle name="Normal 84" xfId="232" xr:uid="{00000000-0005-0000-0000-0000E8000000}"/>
    <cellStyle name="Normal 85" xfId="233" xr:uid="{00000000-0005-0000-0000-0000E9000000}"/>
    <cellStyle name="Normal 86" xfId="234" xr:uid="{00000000-0005-0000-0000-0000EA000000}"/>
    <cellStyle name="Normal 87" xfId="235" xr:uid="{00000000-0005-0000-0000-0000EB000000}"/>
    <cellStyle name="Normal 88" xfId="236" xr:uid="{00000000-0005-0000-0000-0000EC000000}"/>
    <cellStyle name="Normal 89" xfId="237" xr:uid="{00000000-0005-0000-0000-0000ED000000}"/>
    <cellStyle name="Normal 9" xfId="238" xr:uid="{00000000-0005-0000-0000-0000EE000000}"/>
    <cellStyle name="Normal 90" xfId="239" xr:uid="{00000000-0005-0000-0000-0000EF000000}"/>
    <cellStyle name="Normal 91" xfId="240" xr:uid="{00000000-0005-0000-0000-0000F0000000}"/>
    <cellStyle name="Notas 10" xfId="241" xr:uid="{00000000-0005-0000-0000-0000F1000000}"/>
    <cellStyle name="Notas 11" xfId="242" xr:uid="{00000000-0005-0000-0000-0000F2000000}"/>
    <cellStyle name="Notas 12" xfId="243" xr:uid="{00000000-0005-0000-0000-0000F3000000}"/>
    <cellStyle name="Notas 2" xfId="244" xr:uid="{00000000-0005-0000-0000-0000F4000000}"/>
    <cellStyle name="Notas 3" xfId="245" xr:uid="{00000000-0005-0000-0000-0000F5000000}"/>
    <cellStyle name="Notas 4" xfId="246" xr:uid="{00000000-0005-0000-0000-0000F6000000}"/>
    <cellStyle name="Notas 5" xfId="247" xr:uid="{00000000-0005-0000-0000-0000F7000000}"/>
    <cellStyle name="Notas 6" xfId="248" xr:uid="{00000000-0005-0000-0000-0000F8000000}"/>
    <cellStyle name="Notas 7" xfId="249" xr:uid="{00000000-0005-0000-0000-0000F9000000}"/>
    <cellStyle name="Notas 8" xfId="250" xr:uid="{00000000-0005-0000-0000-0000FA000000}"/>
    <cellStyle name="Notas 9" xfId="251" xr:uid="{00000000-0005-0000-0000-0000FB000000}"/>
    <cellStyle name="Note" xfId="252" xr:uid="{00000000-0005-0000-0000-0000FC000000}"/>
    <cellStyle name="Note 2" xfId="253" xr:uid="{00000000-0005-0000-0000-0000FD000000}"/>
    <cellStyle name="Output" xfId="254" xr:uid="{00000000-0005-0000-0000-0000FE000000}"/>
    <cellStyle name="Title" xfId="255" xr:uid="{00000000-0005-0000-0000-0000FF000000}"/>
    <cellStyle name="Warning Text" xfId="256" xr:uid="{00000000-0005-0000-0000-00000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na.moreno\Local%20Settings\Temp\NetRight\Links\Fiscal\1662480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deducciones 2006"/>
      <sheetName val="CORRECCION POR CANONES"/>
      <sheetName val="1317003"/>
      <sheetName val="PENSIONES"/>
      <sheetName val="140-521"/>
      <sheetName val="6310000"/>
      <sheetName val="aportaciones fundaciones"/>
      <sheetName val="gtos no deducibles"/>
      <sheetName val="formacion"/>
      <sheetName val="644"/>
      <sheetName val="impuestos no deducibles"/>
      <sheetName val="PROVISION IMPUESTO resumen mvto"/>
      <sheetName val="Modelo 218"/>
      <sheetName val="Deducción aportación a Pp"/>
      <sheetName val="Histórico de ajustes"/>
      <sheetName val="Deducciones pendientes"/>
      <sheetName val="#REF"/>
      <sheetName val="Aportación ESFL"/>
      <sheetName val="Donativos"/>
      <sheetName val="CANONES"/>
      <sheetName val="Deducciones en cuota"/>
      <sheetName val="Resumen donativos"/>
      <sheetName val="Ajuste Plan de Reequilibrio"/>
      <sheetName val="Hco ajustes IS EMASESA"/>
      <sheetName val="Ampliación K"/>
      <sheetName val="LIQUIDACIÓN"/>
      <sheetName val="Liquidación 2"/>
      <sheetName val="PROVISION IMPUESTO 07"/>
      <sheetName val="Provisión por impuestos"/>
      <sheetName val="Provisiones"/>
      <sheetName val="Ajustes Plan de Reequilibrio"/>
      <sheetName val="Límite deducciones"/>
      <sheetName val="Deducción pensiones"/>
      <sheetName val="plan de reequilibro"/>
      <sheetName val="PROVISIÓN IMPUESTOS MAM"/>
      <sheetName val="Formación Prof."/>
      <sheetName val="1662480_1"/>
      <sheetName val="Análisis contabilidad"/>
      <sheetName val="Aportaciones Ley 49-2002"/>
      <sheetName val="Hoja2"/>
    </sheetNames>
    <sheetDataSet>
      <sheetData sheetId="0">
        <row r="3">
          <cell r="B3" t="str">
            <v>Resultado Contable</v>
          </cell>
          <cell r="D3">
            <v>3659812.3</v>
          </cell>
        </row>
        <row r="5">
          <cell r="B5" t="str">
            <v>Correcciones al resultado</v>
          </cell>
          <cell r="C5" t="str">
            <v xml:space="preserve">aumentos </v>
          </cell>
          <cell r="D5" t="str">
            <v>disminuciones</v>
          </cell>
        </row>
        <row r="6">
          <cell r="C6">
            <v>4922337.4573333291</v>
          </cell>
          <cell r="D6">
            <v>1531919.655</v>
          </cell>
        </row>
        <row r="7">
          <cell r="B7" t="str">
            <v>Dotaciones contables a pensiones no deducibles</v>
          </cell>
          <cell r="C7">
            <v>28091.52</v>
          </cell>
          <cell r="D7">
            <v>1222200.5549999999</v>
          </cell>
        </row>
        <row r="8">
          <cell r="B8" t="str">
            <v>Impuesto sobre sociedades</v>
          </cell>
          <cell r="C8">
            <v>2454.34</v>
          </cell>
        </row>
        <row r="9">
          <cell r="B9" t="str">
            <v>Provisión impuestos no deducible</v>
          </cell>
          <cell r="C9">
            <v>102641.10999999999</v>
          </cell>
          <cell r="D9">
            <v>309719.10000000009</v>
          </cell>
        </row>
        <row r="10">
          <cell r="B10" t="str">
            <v>Otros gastos no deducibles</v>
          </cell>
          <cell r="C10">
            <v>735</v>
          </cell>
        </row>
        <row r="11">
          <cell r="B11" t="str">
            <v>Aportaciones a entidades sin fines lucrativos</v>
          </cell>
          <cell r="C11">
            <v>528284.39</v>
          </cell>
        </row>
        <row r="12">
          <cell r="B12" t="str">
            <v>Otras correcciones</v>
          </cell>
          <cell r="C12">
            <v>4260131.0973333288</v>
          </cell>
        </row>
        <row r="14">
          <cell r="B14" t="str">
            <v>Base Imponible</v>
          </cell>
          <cell r="D14">
            <v>7050230.1023333287</v>
          </cell>
        </row>
        <row r="16">
          <cell r="B16" t="str">
            <v>Tipo de gravamen</v>
          </cell>
          <cell r="D16">
            <v>0.35</v>
          </cell>
        </row>
        <row r="18">
          <cell r="B18" t="str">
            <v>Cuota íntegra</v>
          </cell>
          <cell r="D18">
            <v>2467580.5358166648</v>
          </cell>
        </row>
        <row r="20">
          <cell r="B20" t="str">
            <v>Bonificaciones</v>
          </cell>
        </row>
        <row r="21">
          <cell r="B21" t="str">
            <v>Bonifi. Act.exportadoras y de prestación de servicio</v>
          </cell>
          <cell r="D21">
            <v>2442904.730458498</v>
          </cell>
        </row>
        <row r="23">
          <cell r="B23" t="str">
            <v>Cuota Integra ajustada</v>
          </cell>
          <cell r="D23">
            <v>24675.805358166806</v>
          </cell>
        </row>
        <row r="25">
          <cell r="B25" t="str">
            <v>Otras deducciones</v>
          </cell>
        </row>
        <row r="26">
          <cell r="A26" t="str">
            <v>NO HAY QUE INCLUIR EN LOS PAGOS FRACCIONADOS</v>
          </cell>
          <cell r="B26" t="str">
            <v>Deducciones c/límite Capítulo IV LIS:</v>
          </cell>
          <cell r="D26">
            <v>8636.5318753583815</v>
          </cell>
          <cell r="E26" t="str">
            <v xml:space="preserve">máx </v>
          </cell>
        </row>
        <row r="27">
          <cell r="B27" t="str">
            <v>años anteriores</v>
          </cell>
          <cell r="C27">
            <v>1204849.8600000001</v>
          </cell>
          <cell r="D27">
            <v>8636.5318753583815</v>
          </cell>
        </row>
        <row r="28">
          <cell r="B28">
            <v>2006</v>
          </cell>
          <cell r="C28">
            <v>115270.18</v>
          </cell>
        </row>
        <row r="30">
          <cell r="B30" t="str">
            <v>Donaciones a Entidades su fines lucrativos:</v>
          </cell>
          <cell r="D30">
            <v>16039.273482808425</v>
          </cell>
        </row>
        <row r="31">
          <cell r="B31" t="str">
            <v>años anteriores</v>
          </cell>
          <cell r="C31">
            <v>201800.41</v>
          </cell>
          <cell r="D31">
            <v>16039.273482808425</v>
          </cell>
          <cell r="E31" t="str">
            <v>max</v>
          </cell>
        </row>
        <row r="32">
          <cell r="B32">
            <v>2006</v>
          </cell>
          <cell r="C32">
            <v>184899.53649999999</v>
          </cell>
        </row>
        <row r="34">
          <cell r="B34" t="str">
            <v>Cuota líquida</v>
          </cell>
          <cell r="D34">
            <v>0</v>
          </cell>
        </row>
        <row r="36">
          <cell r="B36" t="str">
            <v>Retenciones e ingresos a cuenta</v>
          </cell>
          <cell r="D36">
            <v>19055.11</v>
          </cell>
        </row>
        <row r="37">
          <cell r="B37" t="str">
            <v>Pagos fraccionados 2006</v>
          </cell>
          <cell r="D37">
            <v>2454.34</v>
          </cell>
        </row>
        <row r="39">
          <cell r="B39" t="str">
            <v>Líquido a ingresar o devolver</v>
          </cell>
          <cell r="D39">
            <v>-21509.45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9211-43B7-47DD-B74B-1ABA4A0966FC}">
  <sheetPr>
    <pageSetUpPr fitToPage="1"/>
  </sheetPr>
  <dimension ref="B1:E65"/>
  <sheetViews>
    <sheetView tabSelected="1" view="pageBreakPreview" topLeftCell="A42" zoomScaleNormal="100" zoomScaleSheetLayoutView="100" workbookViewId="0">
      <selection activeCell="E59" sqref="E59"/>
    </sheetView>
  </sheetViews>
  <sheetFormatPr baseColWidth="10" defaultRowHeight="12.75" x14ac:dyDescent="0.2"/>
  <cols>
    <col min="1" max="1" width="2.42578125" customWidth="1"/>
    <col min="2" max="2" width="65.7109375" style="1" customWidth="1"/>
    <col min="3" max="3" width="15.28515625" customWidth="1"/>
    <col min="4" max="4" width="13.42578125" customWidth="1"/>
    <col min="5" max="5" width="18" customWidth="1"/>
  </cols>
  <sheetData>
    <row r="1" spans="2:5" ht="2.25" customHeight="1" x14ac:dyDescent="0.2"/>
    <row r="2" spans="2:5" ht="5.25" customHeight="1" x14ac:dyDescent="0.2"/>
    <row r="3" spans="2:5" ht="18" x14ac:dyDescent="0.2">
      <c r="B3" s="33" t="s">
        <v>58</v>
      </c>
      <c r="C3" s="33"/>
      <c r="D3" s="33"/>
      <c r="E3" s="33"/>
    </row>
    <row r="4" spans="2:5" ht="7.5" customHeight="1" x14ac:dyDescent="0.25">
      <c r="B4" s="2"/>
    </row>
    <row r="5" spans="2:5" ht="7.5" customHeight="1" x14ac:dyDescent="0.25">
      <c r="B5" s="2"/>
    </row>
    <row r="6" spans="2:5" s="3" customFormat="1" ht="15" x14ac:dyDescent="0.2"/>
    <row r="7" spans="2:5" s="3" customFormat="1" ht="15.75" customHeight="1" x14ac:dyDescent="0.2">
      <c r="B7" s="30" t="s">
        <v>0</v>
      </c>
    </row>
    <row r="8" spans="2:5" s="5" customFormat="1" ht="38.25" customHeight="1" x14ac:dyDescent="0.2">
      <c r="B8" s="31"/>
      <c r="C8" s="4" t="s">
        <v>59</v>
      </c>
      <c r="D8" s="4" t="s">
        <v>60</v>
      </c>
      <c r="E8" s="4" t="s">
        <v>61</v>
      </c>
    </row>
    <row r="9" spans="2:5" s="7" customFormat="1" x14ac:dyDescent="0.2">
      <c r="B9" s="6" t="s">
        <v>1</v>
      </c>
      <c r="C9" s="29"/>
      <c r="D9" s="29"/>
      <c r="E9" s="29"/>
    </row>
    <row r="10" spans="2:5" s="7" customFormat="1" x14ac:dyDescent="0.2">
      <c r="B10" s="8" t="s">
        <v>2</v>
      </c>
      <c r="C10" s="9">
        <f>+C11+C12+C13</f>
        <v>33348796.230000004</v>
      </c>
      <c r="D10" s="9">
        <f>+D11+D12+D13</f>
        <v>70953064.899999991</v>
      </c>
      <c r="E10" s="9">
        <f>+E11+E12+E13</f>
        <v>157015300.81</v>
      </c>
    </row>
    <row r="11" spans="2:5" s="7" customFormat="1" x14ac:dyDescent="0.2">
      <c r="B11" s="11" t="s">
        <v>3</v>
      </c>
      <c r="C11" s="13">
        <v>20736497.920000002</v>
      </c>
      <c r="D11" s="13">
        <v>45017053.659999996</v>
      </c>
      <c r="E11" s="13">
        <v>102146759.54000001</v>
      </c>
    </row>
    <row r="12" spans="2:5" s="7" customFormat="1" x14ac:dyDescent="0.2">
      <c r="B12" s="11" t="s">
        <v>4</v>
      </c>
      <c r="C12" s="13"/>
      <c r="D12" s="13"/>
      <c r="E12" s="13"/>
    </row>
    <row r="13" spans="2:5" s="7" customFormat="1" x14ac:dyDescent="0.2">
      <c r="B13" s="11" t="s">
        <v>5</v>
      </c>
      <c r="C13" s="13">
        <v>12612298.310000001</v>
      </c>
      <c r="D13" s="13">
        <v>25936011.239999998</v>
      </c>
      <c r="E13" s="13">
        <v>54868541.270000003</v>
      </c>
    </row>
    <row r="14" spans="2:5" s="7" customFormat="1" x14ac:dyDescent="0.2">
      <c r="B14" s="8" t="s">
        <v>6</v>
      </c>
      <c r="C14" s="10">
        <v>0</v>
      </c>
      <c r="D14" s="10">
        <v>0</v>
      </c>
      <c r="E14" s="10">
        <v>0</v>
      </c>
    </row>
    <row r="15" spans="2:5" s="7" customFormat="1" x14ac:dyDescent="0.2">
      <c r="B15" s="8" t="s">
        <v>7</v>
      </c>
      <c r="C15" s="10">
        <v>107678.97</v>
      </c>
      <c r="D15" s="10">
        <v>384533.36</v>
      </c>
      <c r="E15" s="10">
        <v>994906.37</v>
      </c>
    </row>
    <row r="16" spans="2:5" s="7" customFormat="1" x14ac:dyDescent="0.2">
      <c r="B16" s="8" t="s">
        <v>8</v>
      </c>
      <c r="C16" s="9">
        <f>+C17+C18+C19+C20</f>
        <v>-1037575.4900000001</v>
      </c>
      <c r="D16" s="9">
        <f>+D17+D18+D19+D20</f>
        <v>-2547411.6800000002</v>
      </c>
      <c r="E16" s="9">
        <f>+E17+E18+E19+E20</f>
        <v>-5339134.8499999996</v>
      </c>
    </row>
    <row r="17" spans="2:5" s="7" customFormat="1" x14ac:dyDescent="0.2">
      <c r="B17" s="11" t="s">
        <v>9</v>
      </c>
      <c r="C17" s="13"/>
      <c r="D17" s="13"/>
      <c r="E17" s="13"/>
    </row>
    <row r="18" spans="2:5" s="7" customFormat="1" x14ac:dyDescent="0.2">
      <c r="B18" s="11" t="s">
        <v>10</v>
      </c>
      <c r="C18" s="13">
        <v>-1032286.56</v>
      </c>
      <c r="D18" s="13">
        <v>-2542001</v>
      </c>
      <c r="E18" s="13">
        <v>-5344598.3</v>
      </c>
    </row>
    <row r="19" spans="2:5" s="7" customFormat="1" x14ac:dyDescent="0.2">
      <c r="B19" s="11" t="s">
        <v>11</v>
      </c>
      <c r="C19" s="14"/>
      <c r="D19" s="14"/>
      <c r="E19" s="14"/>
    </row>
    <row r="20" spans="2:5" s="7" customFormat="1" x14ac:dyDescent="0.2">
      <c r="B20" s="15" t="s">
        <v>12</v>
      </c>
      <c r="C20" s="12">
        <v>-5288.93</v>
      </c>
      <c r="D20" s="12">
        <v>-5410.68</v>
      </c>
      <c r="E20" s="12">
        <v>5463.45</v>
      </c>
    </row>
    <row r="21" spans="2:5" s="7" customFormat="1" x14ac:dyDescent="0.2">
      <c r="B21" s="8" t="s">
        <v>13</v>
      </c>
      <c r="C21" s="9">
        <f>+C22+C23</f>
        <v>343214.63</v>
      </c>
      <c r="D21" s="9">
        <f>+D22+D23</f>
        <v>856924.28</v>
      </c>
      <c r="E21" s="9">
        <f>+E22+E23</f>
        <v>2447736.48</v>
      </c>
    </row>
    <row r="22" spans="2:5" s="7" customFormat="1" x14ac:dyDescent="0.2">
      <c r="B22" s="11" t="s">
        <v>14</v>
      </c>
      <c r="C22" s="13">
        <v>245921.99</v>
      </c>
      <c r="D22" s="13">
        <v>745429.92</v>
      </c>
      <c r="E22" s="13">
        <v>1638335.75</v>
      </c>
    </row>
    <row r="23" spans="2:5" s="7" customFormat="1" x14ac:dyDescent="0.2">
      <c r="B23" s="11" t="s">
        <v>15</v>
      </c>
      <c r="C23" s="13">
        <v>97292.64</v>
      </c>
      <c r="D23" s="13">
        <v>111494.36</v>
      </c>
      <c r="E23" s="13">
        <v>809400.73</v>
      </c>
    </row>
    <row r="24" spans="2:5" s="7" customFormat="1" x14ac:dyDescent="0.2">
      <c r="B24" s="8" t="s">
        <v>16</v>
      </c>
      <c r="C24" s="9">
        <f>+C25+C26+C27</f>
        <v>-14242659.550000001</v>
      </c>
      <c r="D24" s="9">
        <f>+D25+D26+D27</f>
        <v>-28921407.310000002</v>
      </c>
      <c r="E24" s="9">
        <f>+E25+E26+E27</f>
        <v>-57384708.959999993</v>
      </c>
    </row>
    <row r="25" spans="2:5" s="7" customFormat="1" x14ac:dyDescent="0.2">
      <c r="B25" s="11" t="s">
        <v>17</v>
      </c>
      <c r="C25" s="13">
        <v>-10811440.09</v>
      </c>
      <c r="D25" s="13">
        <v>-22076055.16</v>
      </c>
      <c r="E25" s="13">
        <v>-44148314.659999996</v>
      </c>
    </row>
    <row r="26" spans="2:5" s="7" customFormat="1" x14ac:dyDescent="0.2">
      <c r="B26" s="11" t="s">
        <v>18</v>
      </c>
      <c r="C26" s="13">
        <v>-3431219.46</v>
      </c>
      <c r="D26" s="13">
        <v>-6845352.1500000004</v>
      </c>
      <c r="E26" s="13">
        <v>-13901298.58</v>
      </c>
    </row>
    <row r="27" spans="2:5" s="7" customFormat="1" x14ac:dyDescent="0.2">
      <c r="B27" s="11" t="s">
        <v>19</v>
      </c>
      <c r="C27" s="13">
        <v>0</v>
      </c>
      <c r="D27" s="13">
        <v>0</v>
      </c>
      <c r="E27" s="13">
        <v>664904.28</v>
      </c>
    </row>
    <row r="28" spans="2:5" s="7" customFormat="1" x14ac:dyDescent="0.2">
      <c r="B28" s="8" t="s">
        <v>20</v>
      </c>
      <c r="C28" s="9">
        <f>+C29+C30+C31+C32</f>
        <v>-15990168.83</v>
      </c>
      <c r="D28" s="9">
        <f>+D29+D30+D31+D32</f>
        <v>-32762138.02</v>
      </c>
      <c r="E28" s="9">
        <f>+E29+E30+E31+E32</f>
        <v>-67854236.819999993</v>
      </c>
    </row>
    <row r="29" spans="2:5" s="7" customFormat="1" x14ac:dyDescent="0.2">
      <c r="B29" s="11" t="s">
        <v>21</v>
      </c>
      <c r="C29" s="13">
        <v>-14854913.189999999</v>
      </c>
      <c r="D29" s="13">
        <v>-30508088.809999999</v>
      </c>
      <c r="E29" s="13">
        <v>-61402888.719999999</v>
      </c>
    </row>
    <row r="30" spans="2:5" s="16" customFormat="1" x14ac:dyDescent="0.2">
      <c r="B30" s="11" t="s">
        <v>22</v>
      </c>
      <c r="C30" s="13">
        <v>-840849.98</v>
      </c>
      <c r="D30" s="13">
        <v>-1647567.44</v>
      </c>
      <c r="E30" s="13">
        <v>-3637998.66</v>
      </c>
    </row>
    <row r="31" spans="2:5" s="16" customFormat="1" x14ac:dyDescent="0.2">
      <c r="B31" s="11" t="s">
        <v>23</v>
      </c>
      <c r="C31" s="13">
        <v>-204120.89</v>
      </c>
      <c r="D31" s="13">
        <v>-425912.23</v>
      </c>
      <c r="E31" s="13">
        <v>-2642994.59</v>
      </c>
    </row>
    <row r="32" spans="2:5" s="7" customFormat="1" x14ac:dyDescent="0.2">
      <c r="B32" s="11" t="s">
        <v>24</v>
      </c>
      <c r="C32" s="13">
        <v>-90284.77</v>
      </c>
      <c r="D32" s="13">
        <v>-180569.54</v>
      </c>
      <c r="E32" s="13">
        <v>-170354.85</v>
      </c>
    </row>
    <row r="33" spans="2:5" s="7" customFormat="1" x14ac:dyDescent="0.2">
      <c r="B33" s="8" t="s">
        <v>25</v>
      </c>
      <c r="C33" s="10">
        <v>-12282995.17</v>
      </c>
      <c r="D33" s="10">
        <v>-24495096.620000001</v>
      </c>
      <c r="E33" s="10">
        <v>-49234510.259999998</v>
      </c>
    </row>
    <row r="34" spans="2:5" s="7" customFormat="1" x14ac:dyDescent="0.2">
      <c r="B34" s="8" t="s">
        <v>26</v>
      </c>
      <c r="C34" s="18">
        <v>7342654.8899999997</v>
      </c>
      <c r="D34" s="18">
        <v>14606195.439999999</v>
      </c>
      <c r="E34" s="18">
        <v>29353690.109999999</v>
      </c>
    </row>
    <row r="35" spans="2:5" s="7" customFormat="1" x14ac:dyDescent="0.2">
      <c r="B35" s="8" t="s">
        <v>27</v>
      </c>
      <c r="C35" s="18">
        <v>0</v>
      </c>
      <c r="D35" s="18">
        <v>100</v>
      </c>
      <c r="E35" s="18">
        <v>118415.5</v>
      </c>
    </row>
    <row r="36" spans="2:5" s="7" customFormat="1" x14ac:dyDescent="0.2">
      <c r="B36" s="8" t="s">
        <v>28</v>
      </c>
      <c r="C36" s="17">
        <f>+C37+C38</f>
        <v>119.46</v>
      </c>
      <c r="D36" s="17">
        <f>+D37+D38</f>
        <v>13262.43</v>
      </c>
      <c r="E36" s="17">
        <f>+E37+E38</f>
        <v>148935.35</v>
      </c>
    </row>
    <row r="37" spans="2:5" s="7" customFormat="1" x14ac:dyDescent="0.2">
      <c r="B37" s="11" t="s">
        <v>29</v>
      </c>
      <c r="C37" s="14"/>
      <c r="D37" s="14"/>
      <c r="E37" s="14"/>
    </row>
    <row r="38" spans="2:5" s="7" customFormat="1" x14ac:dyDescent="0.2">
      <c r="B38" s="11" t="s">
        <v>30</v>
      </c>
      <c r="C38" s="13">
        <v>119.46</v>
      </c>
      <c r="D38" s="13">
        <v>13262.43</v>
      </c>
      <c r="E38" s="13">
        <v>148935.35</v>
      </c>
    </row>
    <row r="39" spans="2:5" s="7" customFormat="1" x14ac:dyDescent="0.2">
      <c r="B39" s="19" t="s">
        <v>31</v>
      </c>
      <c r="C39" s="20">
        <f>+C36+C35+C34+C33+C28+C24+C21+C16+C15+C10</f>
        <v>-2410934.8599999994</v>
      </c>
      <c r="D39" s="20">
        <f>+D36+D35+D34+D33+D28+D24+D21+D16+D15+D10</f>
        <v>-1911973.2200000286</v>
      </c>
      <c r="E39" s="20">
        <f>+E36+E35+E34+E33+E28+E24+E21+E16+E15+E10</f>
        <v>10266393.730000019</v>
      </c>
    </row>
    <row r="40" spans="2:5" s="16" customFormat="1" x14ac:dyDescent="0.2">
      <c r="B40" s="21" t="s">
        <v>32</v>
      </c>
      <c r="C40" s="17">
        <f>SUM(C41:C46)</f>
        <v>5289.18</v>
      </c>
      <c r="D40" s="17">
        <f>SUM(D41:D46)</f>
        <v>25473.02</v>
      </c>
      <c r="E40" s="17">
        <f>SUM(E41:E46)</f>
        <v>85317.03</v>
      </c>
    </row>
    <row r="41" spans="2:5" s="16" customFormat="1" x14ac:dyDescent="0.2">
      <c r="B41" s="22" t="s">
        <v>33</v>
      </c>
      <c r="C41" s="10"/>
      <c r="D41" s="10"/>
      <c r="E41" s="10"/>
    </row>
    <row r="42" spans="2:5" s="16" customFormat="1" x14ac:dyDescent="0.2">
      <c r="B42" s="22" t="s">
        <v>34</v>
      </c>
      <c r="C42" s="10"/>
      <c r="D42" s="10"/>
      <c r="E42" s="10"/>
    </row>
    <row r="43" spans="2:5" s="16" customFormat="1" x14ac:dyDescent="0.2">
      <c r="B43" s="22" t="s">
        <v>35</v>
      </c>
      <c r="C43" s="10"/>
      <c r="D43" s="10"/>
      <c r="E43" s="10"/>
    </row>
    <row r="44" spans="2:5" s="7" customFormat="1" x14ac:dyDescent="0.2">
      <c r="B44" s="22" t="s">
        <v>36</v>
      </c>
      <c r="C44" s="13">
        <v>5289.18</v>
      </c>
      <c r="D44" s="13">
        <v>25473.02</v>
      </c>
      <c r="E44" s="13">
        <v>85317.03</v>
      </c>
    </row>
    <row r="45" spans="2:5" s="7" customFormat="1" x14ac:dyDescent="0.2">
      <c r="B45" s="22" t="s">
        <v>37</v>
      </c>
      <c r="C45" s="13"/>
      <c r="D45" s="13"/>
      <c r="E45" s="13"/>
    </row>
    <row r="46" spans="2:5" s="7" customFormat="1" x14ac:dyDescent="0.2">
      <c r="B46" s="22" t="s">
        <v>38</v>
      </c>
      <c r="C46" s="13"/>
      <c r="D46" s="13"/>
      <c r="E46" s="13"/>
    </row>
    <row r="47" spans="2:5" s="7" customFormat="1" x14ac:dyDescent="0.2">
      <c r="B47" s="21" t="s">
        <v>39</v>
      </c>
      <c r="C47" s="9">
        <f>SUM(C48:C51)</f>
        <v>-1155139.46</v>
      </c>
      <c r="D47" s="9">
        <f>SUM(D48:D51)</f>
        <v>-2290902.73</v>
      </c>
      <c r="E47" s="9">
        <f>SUM(E48:E51)</f>
        <v>-4594593.08</v>
      </c>
    </row>
    <row r="48" spans="2:5" s="7" customFormat="1" x14ac:dyDescent="0.2">
      <c r="B48" s="11" t="s">
        <v>40</v>
      </c>
      <c r="C48" s="13"/>
      <c r="D48" s="13"/>
      <c r="E48" s="13"/>
    </row>
    <row r="49" spans="2:5" s="7" customFormat="1" x14ac:dyDescent="0.2">
      <c r="B49" s="11" t="s">
        <v>41</v>
      </c>
      <c r="C49" s="13">
        <v>-1155139.46</v>
      </c>
      <c r="D49" s="13">
        <v>-2290902.73</v>
      </c>
      <c r="E49" s="13">
        <v>-4594593.08</v>
      </c>
    </row>
    <row r="50" spans="2:5" s="7" customFormat="1" x14ac:dyDescent="0.2">
      <c r="B50" s="11" t="s">
        <v>42</v>
      </c>
      <c r="C50" s="13"/>
      <c r="D50" s="13"/>
      <c r="E50" s="13"/>
    </row>
    <row r="51" spans="2:5" s="7" customFormat="1" x14ac:dyDescent="0.2">
      <c r="B51" s="32" t="s">
        <v>43</v>
      </c>
      <c r="C51" s="13"/>
      <c r="D51" s="13"/>
      <c r="E51" s="13"/>
    </row>
    <row r="52" spans="2:5" s="16" customFormat="1" x14ac:dyDescent="0.2">
      <c r="B52" s="8" t="s">
        <v>44</v>
      </c>
      <c r="C52" s="10">
        <v>0</v>
      </c>
      <c r="D52" s="10">
        <v>0</v>
      </c>
      <c r="E52" s="10">
        <v>0</v>
      </c>
    </row>
    <row r="53" spans="2:5" s="16" customFormat="1" x14ac:dyDescent="0.2">
      <c r="B53" s="23" t="s">
        <v>45</v>
      </c>
      <c r="C53" s="24"/>
      <c r="D53" s="24"/>
      <c r="E53" s="24"/>
    </row>
    <row r="54" spans="2:5" s="7" customFormat="1" ht="25.5" x14ac:dyDescent="0.2">
      <c r="B54" s="11" t="s">
        <v>46</v>
      </c>
      <c r="C54" s="13"/>
      <c r="D54" s="13"/>
      <c r="E54" s="13"/>
    </row>
    <row r="55" spans="2:5" s="16" customFormat="1" x14ac:dyDescent="0.2">
      <c r="B55" s="21" t="s">
        <v>47</v>
      </c>
      <c r="C55" s="10">
        <v>0</v>
      </c>
      <c r="D55" s="10">
        <v>0</v>
      </c>
      <c r="E55" s="10">
        <v>0</v>
      </c>
    </row>
    <row r="56" spans="2:5" s="16" customFormat="1" x14ac:dyDescent="0.2">
      <c r="B56" s="21" t="s">
        <v>48</v>
      </c>
      <c r="C56" s="10">
        <f>+C57+C58</f>
        <v>0</v>
      </c>
      <c r="D56" s="10">
        <f>+D57+D58</f>
        <v>0</v>
      </c>
      <c r="E56" s="10">
        <f>+E57+E58</f>
        <v>0</v>
      </c>
    </row>
    <row r="57" spans="2:5" s="7" customFormat="1" x14ac:dyDescent="0.2">
      <c r="B57" s="11" t="s">
        <v>49</v>
      </c>
      <c r="C57" s="13"/>
      <c r="D57" s="13"/>
      <c r="E57" s="13"/>
    </row>
    <row r="58" spans="2:5" s="7" customFormat="1" x14ac:dyDescent="0.2">
      <c r="B58" s="22" t="s">
        <v>50</v>
      </c>
      <c r="C58" s="13">
        <v>0</v>
      </c>
      <c r="D58" s="13">
        <v>0</v>
      </c>
      <c r="E58" s="13">
        <v>0</v>
      </c>
    </row>
    <row r="59" spans="2:5" s="7" customFormat="1" x14ac:dyDescent="0.2">
      <c r="B59" s="19" t="s">
        <v>51</v>
      </c>
      <c r="C59" s="20">
        <f>+C40+C47+C56</f>
        <v>-1149850.28</v>
      </c>
      <c r="D59" s="20">
        <f>+D40+D47+D56</f>
        <v>-2265429.71</v>
      </c>
      <c r="E59" s="20">
        <f>+E40+E47+E56</f>
        <v>-4509276.05</v>
      </c>
    </row>
    <row r="60" spans="2:5" s="7" customFormat="1" x14ac:dyDescent="0.2">
      <c r="B60" s="19" t="s">
        <v>52</v>
      </c>
      <c r="C60" s="20">
        <f>+C59+C39</f>
        <v>-3560785.1399999997</v>
      </c>
      <c r="D60" s="20">
        <f>+D59+D39</f>
        <v>-4177402.9300000286</v>
      </c>
      <c r="E60" s="20">
        <f>+E59+E39</f>
        <v>5757117.6800000193</v>
      </c>
    </row>
    <row r="61" spans="2:5" s="16" customFormat="1" x14ac:dyDescent="0.2">
      <c r="B61" s="25" t="s">
        <v>53</v>
      </c>
      <c r="C61" s="24"/>
      <c r="D61" s="24"/>
      <c r="E61" s="24"/>
    </row>
    <row r="62" spans="2:5" s="7" customFormat="1" x14ac:dyDescent="0.2">
      <c r="B62" s="19" t="s">
        <v>54</v>
      </c>
      <c r="C62" s="20">
        <f>+C60</f>
        <v>-3560785.1399999997</v>
      </c>
      <c r="D62" s="20">
        <f>+D60</f>
        <v>-4177402.9300000286</v>
      </c>
      <c r="E62" s="20">
        <f>+E60</f>
        <v>5757117.6800000193</v>
      </c>
    </row>
    <row r="63" spans="2:5" s="7" customFormat="1" x14ac:dyDescent="0.2">
      <c r="B63" s="27" t="s">
        <v>55</v>
      </c>
      <c r="C63" s="26">
        <v>0</v>
      </c>
      <c r="D63" s="26">
        <v>0</v>
      </c>
      <c r="E63" s="26">
        <v>0</v>
      </c>
    </row>
    <row r="64" spans="2:5" s="7" customFormat="1" ht="24" x14ac:dyDescent="0.2">
      <c r="B64" s="25" t="s">
        <v>56</v>
      </c>
      <c r="C64" s="28"/>
      <c r="D64" s="28"/>
      <c r="E64" s="28"/>
    </row>
    <row r="65" spans="2:5" s="7" customFormat="1" x14ac:dyDescent="0.2">
      <c r="B65" s="19" t="s">
        <v>57</v>
      </c>
      <c r="C65" s="20">
        <f>+C62</f>
        <v>-3560785.1399999997</v>
      </c>
      <c r="D65" s="20">
        <f>+D62</f>
        <v>-4177402.9300000286</v>
      </c>
      <c r="E65" s="20">
        <f>+E62</f>
        <v>5757117.6800000193</v>
      </c>
    </row>
  </sheetData>
  <mergeCells count="1">
    <mergeCell ref="B3:E3"/>
  </mergeCells>
  <pageMargins left="0.78740157480314965" right="0.31496062992125984" top="0.47244094488188981" bottom="0.47244094488188981" header="0.27559055118110237" footer="0.31496062992125984"/>
  <pageSetup paperSize="9" scale="81" orientation="portrait" r:id="rId1"/>
  <headerFooter alignWithMargins="0">
    <oddFooter>&amp;R(en eruos)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586d4-7e89-4118-9d1b-b995a39af95c" xsi:nil="true"/>
    <lcf76f155ced4ddcb4097134ff3c332f xmlns="a2b05fd9-1852-41df-af60-506d5bf5ae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07107DA26CEB4F88FFA79946624BDE" ma:contentTypeVersion="13" ma:contentTypeDescription="Crear nuevo documento." ma:contentTypeScope="" ma:versionID="0b1ea507ca7232322da85bcf01b0d19e">
  <xsd:schema xmlns:xsd="http://www.w3.org/2001/XMLSchema" xmlns:xs="http://www.w3.org/2001/XMLSchema" xmlns:p="http://schemas.microsoft.com/office/2006/metadata/properties" xmlns:ns2="a2b05fd9-1852-41df-af60-506d5bf5aee1" xmlns:ns3="723586d4-7e89-4118-9d1b-b995a39af95c" targetNamespace="http://schemas.microsoft.com/office/2006/metadata/properties" ma:root="true" ma:fieldsID="ac5bf2016328830471dbccf261997fb3" ns2:_="" ns3:_="">
    <xsd:import namespace="a2b05fd9-1852-41df-af60-506d5bf5aee1"/>
    <xsd:import namespace="723586d4-7e89-4118-9d1b-b995a39af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05fd9-1852-41df-af60-506d5bf5a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fbaf8ee-9917-4b80-9b19-6266f1f918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586d4-7e89-4118-9d1b-b995a39af9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4da397-f81f-44f7-b296-442fdf9d3e09}" ma:internalName="TaxCatchAll" ma:showField="CatchAllData" ma:web="723586d4-7e89-4118-9d1b-b995a39af9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B1029E-7EF6-4393-AEA4-5E99D909E8CA}">
  <ds:schemaRefs>
    <ds:schemaRef ds:uri="http://schemas.microsoft.com/office/2006/metadata/properties"/>
    <ds:schemaRef ds:uri="http://schemas.microsoft.com/office/infopath/2007/PartnerControls"/>
    <ds:schemaRef ds:uri="723586d4-7e89-4118-9d1b-b995a39af95c"/>
    <ds:schemaRef ds:uri="a2b05fd9-1852-41df-af60-506d5bf5aee1"/>
  </ds:schemaRefs>
</ds:datastoreItem>
</file>

<file path=customXml/itemProps2.xml><?xml version="1.0" encoding="utf-8"?>
<ds:datastoreItem xmlns:ds="http://schemas.openxmlformats.org/officeDocument/2006/customXml" ds:itemID="{92EDF8BD-4398-4C60-9E9C-30C3CE397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109BA-56E9-4D66-9B51-04BD84CAB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b05fd9-1852-41df-af60-506d5bf5aee1"/>
    <ds:schemaRef ds:uri="723586d4-7e89-4118-9d1b-b995a39af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Jesus García Sanchez</dc:creator>
  <cp:lastModifiedBy>Miriam Lopez Saldaña</cp:lastModifiedBy>
  <cp:lastPrinted>2019-04-01T09:25:37Z</cp:lastPrinted>
  <dcterms:created xsi:type="dcterms:W3CDTF">2016-10-18T06:33:53Z</dcterms:created>
  <dcterms:modified xsi:type="dcterms:W3CDTF">2026-03-09T09:05:08Z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0x0101001707107DA26CEB4F88FFA79946624BDE</vt:lpwstr>
  </property>
  <property fmtid="{D5CDD505-2E9C-101B-9397-08002B2CF9AE}" pid="3" name="MediaServiceImageTags">
    <vt:lpwstr/>
  </property>
</Properties>
</file>